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5075" windowHeight="8325"/>
  </bookViews>
  <sheets>
    <sheet name="18T5-ĐCN1" sheetId="11" r:id="rId1"/>
    <sheet name="18T6-ĐCN1" sheetId="13" r:id="rId2"/>
    <sheet name="18T7-ĐCN1" sheetId="14" r:id="rId3"/>
  </sheets>
  <definedNames>
    <definedName name="_xlnm.Print_Titles" localSheetId="0">'18T5-ĐCN1'!$10:$11</definedName>
    <definedName name="_xlnm.Print_Titles" localSheetId="1">'18T6-ĐCN1'!$10:$11</definedName>
    <definedName name="_xlnm.Print_Titles" localSheetId="2">'18T7-ĐCN1'!$10:$11</definedName>
  </definedNames>
  <calcPr calcId="144525"/>
</workbook>
</file>

<file path=xl/calcChain.xml><?xml version="1.0" encoding="utf-8"?>
<calcChain xmlns="http://schemas.openxmlformats.org/spreadsheetml/2006/main">
  <c r="H13" i="11" l="1"/>
  <c r="H12" i="11"/>
  <c r="H14" i="11"/>
  <c r="H15" i="11"/>
  <c r="H16" i="11"/>
  <c r="H17" i="11"/>
  <c r="H18" i="11"/>
  <c r="H19" i="11"/>
  <c r="H20" i="11"/>
  <c r="H21" i="11"/>
  <c r="H22" i="11"/>
  <c r="H23" i="11"/>
  <c r="H24" i="11"/>
  <c r="H25" i="11"/>
  <c r="H26" i="11"/>
  <c r="H27" i="11"/>
  <c r="H28" i="11"/>
  <c r="H29" i="11"/>
  <c r="H30" i="11"/>
  <c r="H32" i="11"/>
  <c r="H33" i="11"/>
  <c r="F13" i="11"/>
  <c r="F14" i="11"/>
  <c r="F15" i="11"/>
  <c r="F16" i="11"/>
  <c r="F17" i="11"/>
  <c r="F18" i="11"/>
  <c r="F19" i="11"/>
  <c r="F20" i="11"/>
  <c r="F21" i="11"/>
  <c r="F22" i="11"/>
  <c r="F23" i="11"/>
  <c r="F24" i="11"/>
  <c r="F25" i="11"/>
  <c r="F26" i="11"/>
  <c r="F27" i="11"/>
  <c r="F28" i="11"/>
  <c r="F29" i="11"/>
  <c r="F30" i="11"/>
  <c r="F32" i="11"/>
  <c r="F33" i="11"/>
  <c r="F12" i="11"/>
  <c r="F12" i="14" l="1"/>
  <c r="H12" i="14"/>
  <c r="F13" i="14"/>
  <c r="H13" i="14"/>
  <c r="F14" i="14"/>
  <c r="H14" i="14"/>
  <c r="F15" i="14"/>
  <c r="H15" i="14"/>
  <c r="F16" i="14"/>
  <c r="H16" i="14"/>
  <c r="F17" i="14"/>
  <c r="H17" i="14"/>
  <c r="F18" i="14"/>
  <c r="H18" i="14"/>
  <c r="F19" i="14"/>
  <c r="H19" i="14"/>
  <c r="F20" i="14"/>
  <c r="H20" i="14"/>
  <c r="F21" i="14"/>
  <c r="H21" i="14"/>
  <c r="F22" i="14"/>
  <c r="H22" i="14"/>
  <c r="F23" i="14"/>
  <c r="H23" i="14"/>
  <c r="F24" i="14"/>
  <c r="H24" i="14"/>
  <c r="F25" i="14"/>
  <c r="H25" i="14"/>
  <c r="F26" i="14"/>
  <c r="H26" i="14"/>
  <c r="F27" i="14"/>
  <c r="H27" i="14"/>
  <c r="F28" i="14"/>
  <c r="H28" i="14"/>
  <c r="F29" i="14"/>
  <c r="H29" i="14"/>
  <c r="F30" i="14"/>
  <c r="H30" i="14"/>
  <c r="F31" i="14"/>
  <c r="H31" i="14"/>
  <c r="F32" i="14"/>
  <c r="H32" i="14"/>
  <c r="F33" i="14"/>
  <c r="H33" i="14"/>
  <c r="F34" i="14"/>
  <c r="H34" i="14"/>
  <c r="F35" i="14"/>
  <c r="H35" i="14"/>
  <c r="F36" i="14"/>
  <c r="H36" i="14"/>
  <c r="F37" i="14"/>
  <c r="H37" i="14"/>
  <c r="F38" i="14"/>
  <c r="H38" i="14"/>
  <c r="F39" i="14"/>
  <c r="H39" i="14"/>
  <c r="F40" i="14"/>
  <c r="H40" i="14"/>
  <c r="F41" i="14"/>
  <c r="H41" i="14"/>
  <c r="F42" i="14"/>
  <c r="H42" i="14"/>
  <c r="F43" i="14"/>
  <c r="H43" i="14"/>
  <c r="F44" i="14"/>
  <c r="H44" i="14"/>
  <c r="F45" i="14"/>
  <c r="H45" i="14"/>
  <c r="F46" i="14"/>
  <c r="H46" i="14"/>
  <c r="F47" i="14"/>
  <c r="H47" i="14"/>
  <c r="F48" i="14"/>
  <c r="H48" i="14"/>
  <c r="F49" i="14"/>
  <c r="H49" i="14"/>
  <c r="F50" i="14"/>
  <c r="H50" i="14"/>
  <c r="E56" i="14"/>
  <c r="F56" i="14" s="1"/>
  <c r="E57" i="14"/>
  <c r="F57" i="14" s="1"/>
  <c r="E58" i="14"/>
  <c r="F58" i="14" s="1"/>
  <c r="H24" i="13"/>
  <c r="F24" i="13"/>
  <c r="H23" i="13"/>
  <c r="F23" i="13"/>
  <c r="H22" i="13"/>
  <c r="F22" i="13"/>
  <c r="H21" i="13"/>
  <c r="F21" i="13"/>
  <c r="H20" i="13"/>
  <c r="F20" i="13"/>
  <c r="H19" i="13"/>
  <c r="F19" i="13"/>
  <c r="H18" i="13"/>
  <c r="F18" i="13"/>
  <c r="H17" i="13"/>
  <c r="F17" i="13"/>
  <c r="H16" i="13"/>
  <c r="F16" i="13"/>
  <c r="H15" i="13"/>
  <c r="F15" i="13"/>
  <c r="H14" i="13"/>
  <c r="F14" i="13"/>
  <c r="H13" i="13"/>
  <c r="F13" i="13"/>
  <c r="H12" i="13"/>
  <c r="F12" i="13"/>
  <c r="G58" i="14"/>
  <c r="H58" i="14" s="1"/>
  <c r="G57" i="14"/>
  <c r="H57" i="14" s="1"/>
  <c r="G56" i="14"/>
  <c r="H56" i="14" s="1"/>
  <c r="G55" i="14"/>
  <c r="H55" i="14" s="1"/>
  <c r="G29" i="13"/>
  <c r="H29" i="13" s="1"/>
  <c r="G32" i="13"/>
  <c r="H32" i="13" s="1"/>
  <c r="G30" i="13"/>
  <c r="H30" i="13" s="1"/>
  <c r="G31" i="13"/>
  <c r="H31" i="13" s="1"/>
  <c r="E29" i="13"/>
  <c r="F29" i="13" s="1"/>
  <c r="E30" i="13"/>
  <c r="F30" i="13" s="1"/>
  <c r="E31" i="13"/>
  <c r="F31" i="13" s="1"/>
  <c r="E32" i="13"/>
  <c r="F32" i="13" s="1"/>
  <c r="G28" i="13" l="1"/>
  <c r="H28" i="13" s="1"/>
  <c r="G33" i="13"/>
  <c r="H33" i="13" s="1"/>
  <c r="G59" i="14"/>
  <c r="H59" i="14" s="1"/>
  <c r="G54" i="14"/>
  <c r="H54" i="14" s="1"/>
  <c r="E28" i="13"/>
  <c r="F28" i="13" s="1"/>
  <c r="E33" i="13"/>
  <c r="F33" i="13" s="1"/>
  <c r="E59" i="14"/>
  <c r="F59" i="14" s="1"/>
  <c r="E54" i="14"/>
  <c r="F54" i="14" s="1"/>
  <c r="E55" i="14"/>
  <c r="F55" i="14" s="1"/>
  <c r="E37" i="11"/>
  <c r="F37" i="11" s="1"/>
  <c r="E41" i="11"/>
  <c r="F41" i="11" s="1"/>
  <c r="E42" i="11"/>
  <c r="F42" i="11" s="1"/>
  <c r="E40" i="11"/>
  <c r="F40" i="11" s="1"/>
  <c r="E38" i="11"/>
  <c r="F38" i="11" s="1"/>
  <c r="E39" i="11"/>
  <c r="F39" i="11" s="1"/>
  <c r="G42" i="11"/>
  <c r="H42" i="11" s="1"/>
  <c r="G40" i="11"/>
  <c r="H40" i="11" s="1"/>
  <c r="G38" i="11"/>
  <c r="H38" i="11" s="1"/>
  <c r="G41" i="11"/>
  <c r="H41" i="11" s="1"/>
  <c r="G39" i="11"/>
  <c r="H39" i="11" s="1"/>
  <c r="G37" i="11"/>
  <c r="H37" i="11" s="1"/>
</calcChain>
</file>

<file path=xl/sharedStrings.xml><?xml version="1.0" encoding="utf-8"?>
<sst xmlns="http://schemas.openxmlformats.org/spreadsheetml/2006/main" count="333" uniqueCount="224">
  <si>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</si>
  <si>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</si>
  <si>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</si>
  <si>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</si>
  <si>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</si>
  <si>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</si>
  <si>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</si>
  <si>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</si>
  <si>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</si>
  <si>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</si>
  <si>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</si>
  <si>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</si>
  <si>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</si>
  <si>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</si>
  <si>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</si>
  <si>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</si>
  <si>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</si>
  <si>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</si>
  <si>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</si>
  <si>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LỚP TRƯỞNG</t>
  </si>
  <si>
    <t>UBND THÀNH PHỐ HỒ CHÍ MINH</t>
  </si>
  <si>
    <t>TP. Hồ Chí Minh, ngày. . . . . tháng . . . . . năm 20. . . .</t>
  </si>
  <si>
    <t>TRƯỜNG CAO ĐẲNG LÝ TỰ TRỌNG</t>
  </si>
  <si>
    <t>THÀNH PHỐ HỒ CHÍ MINH</t>
  </si>
  <si>
    <t>TP. Hồ Chí Minh, ngày      tháng      năm 20</t>
  </si>
  <si>
    <t>18005628</t>
  </si>
  <si>
    <t>Lê Xuân</t>
  </si>
  <si>
    <t>Bình</t>
  </si>
  <si>
    <t>18005629</t>
  </si>
  <si>
    <t>Trần Thanh</t>
  </si>
  <si>
    <t>Đạm</t>
  </si>
  <si>
    <t>18005630</t>
  </si>
  <si>
    <t>Lương Trung</t>
  </si>
  <si>
    <t>Hiếu</t>
  </si>
  <si>
    <t>18005631</t>
  </si>
  <si>
    <t>Tiết Đông</t>
  </si>
  <si>
    <t>Hưng</t>
  </si>
  <si>
    <t>18005632</t>
  </si>
  <si>
    <t>Lê Thị Thiên</t>
  </si>
  <si>
    <t>Hương</t>
  </si>
  <si>
    <t>18005633</t>
  </si>
  <si>
    <t>Nguyễn Thanh</t>
  </si>
  <si>
    <t>Nhã</t>
  </si>
  <si>
    <t>18005634</t>
  </si>
  <si>
    <t>Nguyễn Tấn</t>
  </si>
  <si>
    <t>Oai</t>
  </si>
  <si>
    <t>18005635</t>
  </si>
  <si>
    <t>Lê Minh</t>
  </si>
  <si>
    <t>Tâm</t>
  </si>
  <si>
    <t>18005636</t>
  </si>
  <si>
    <t>Nguyễn Lê</t>
  </si>
  <si>
    <t>Thắng</t>
  </si>
  <si>
    <t>18005637</t>
  </si>
  <si>
    <t>Dương Tường</t>
  </si>
  <si>
    <t>Thanh</t>
  </si>
  <si>
    <t>18005638</t>
  </si>
  <si>
    <t>Huỳnh Quảng</t>
  </si>
  <si>
    <t>18005639</t>
  </si>
  <si>
    <t>Nguyễn Hũu</t>
  </si>
  <si>
    <t>Thơ</t>
  </si>
  <si>
    <t>18005640</t>
  </si>
  <si>
    <t>Nguyễn Văn</t>
  </si>
  <si>
    <t>Thương</t>
  </si>
  <si>
    <t>18005641</t>
  </si>
  <si>
    <t>Huỳnh Hiển</t>
  </si>
  <si>
    <t>Triết</t>
  </si>
  <si>
    <t>18005642</t>
  </si>
  <si>
    <t>Bùi Minh</t>
  </si>
  <si>
    <t>Trung</t>
  </si>
  <si>
    <t>18005643</t>
  </si>
  <si>
    <t>Bùi Văn</t>
  </si>
  <si>
    <t>Tú</t>
  </si>
  <si>
    <t>18005644</t>
  </si>
  <si>
    <t>Dương Anh</t>
  </si>
  <si>
    <t>18005645</t>
  </si>
  <si>
    <t>Phạm</t>
  </si>
  <si>
    <t>Tuân</t>
  </si>
  <si>
    <t>18005646</t>
  </si>
  <si>
    <t>Nguyễn Anh</t>
  </si>
  <si>
    <t>Tuấn</t>
  </si>
  <si>
    <t>18005647</t>
  </si>
  <si>
    <t>18005648</t>
  </si>
  <si>
    <t>Dương Thanh</t>
  </si>
  <si>
    <t>Tùng</t>
  </si>
  <si>
    <t>Không xếp loại</t>
  </si>
  <si>
    <t>GIÁO VIÊN CHỦ NHIỆM</t>
  </si>
  <si>
    <t>18005649</t>
  </si>
  <si>
    <t>Trương Ngọc</t>
  </si>
  <si>
    <t>Ân</t>
  </si>
  <si>
    <t>18005650</t>
  </si>
  <si>
    <t>Nguyễn Bá</t>
  </si>
  <si>
    <t>18005588</t>
  </si>
  <si>
    <t>Thạch Trần Thái</t>
  </si>
  <si>
    <t>Châu</t>
  </si>
  <si>
    <t>18005651</t>
  </si>
  <si>
    <t>Tchao Mỹ</t>
  </si>
  <si>
    <t>Dinh</t>
  </si>
  <si>
    <t>18005652</t>
  </si>
  <si>
    <t>Nguyễn Phi</t>
  </si>
  <si>
    <t>Khanh</t>
  </si>
  <si>
    <t>18005653</t>
  </si>
  <si>
    <t>Lâm Trường</t>
  </si>
  <si>
    <t>Khánh</t>
  </si>
  <si>
    <t>18005654</t>
  </si>
  <si>
    <t>Trần Tuấn</t>
  </si>
  <si>
    <t>Khôi</t>
  </si>
  <si>
    <t>18005655</t>
  </si>
  <si>
    <t>Nguyễn Khởi</t>
  </si>
  <si>
    <t>Long</t>
  </si>
  <si>
    <t>18005656</t>
  </si>
  <si>
    <t>Trần Xuân</t>
  </si>
  <si>
    <t>Nam</t>
  </si>
  <si>
    <t>18005657</t>
  </si>
  <si>
    <t>Nguyễn Huy</t>
  </si>
  <si>
    <t>Phong</t>
  </si>
  <si>
    <t>18005658</t>
  </si>
  <si>
    <t>Thiên</t>
  </si>
  <si>
    <t>18005620</t>
  </si>
  <si>
    <t>Phan Công</t>
  </si>
  <si>
    <t>Thôi</t>
  </si>
  <si>
    <t>18005659</t>
  </si>
  <si>
    <t>Phạm Đắc</t>
  </si>
  <si>
    <t>18005586</t>
  </si>
  <si>
    <t>Mai Ngọc</t>
  </si>
  <si>
    <t>Anh</t>
  </si>
  <si>
    <t>18005587</t>
  </si>
  <si>
    <t>Nguyễn Minh</t>
  </si>
  <si>
    <t>18005589</t>
  </si>
  <si>
    <t>Ngô Diệu Anh</t>
  </si>
  <si>
    <t>Cường</t>
  </si>
  <si>
    <t>18005590</t>
  </si>
  <si>
    <t>Trần Phương</t>
  </si>
  <si>
    <t>Đằng</t>
  </si>
  <si>
    <t>18005591</t>
  </si>
  <si>
    <t>Nguyễn Đức</t>
  </si>
  <si>
    <t>Hải</t>
  </si>
  <si>
    <t>18005592</t>
  </si>
  <si>
    <t>Hứa</t>
  </si>
  <si>
    <t>Hậu</t>
  </si>
  <si>
    <t>18005593</t>
  </si>
  <si>
    <t>Châu Quang</t>
  </si>
  <si>
    <t>Hiền</t>
  </si>
  <si>
    <t>18005594</t>
  </si>
  <si>
    <t>Lê Huy</t>
  </si>
  <si>
    <t>Hoàng</t>
  </si>
  <si>
    <t>18005595</t>
  </si>
  <si>
    <t>Trần Phước</t>
  </si>
  <si>
    <t>Hồng</t>
  </si>
  <si>
    <t>18005596</t>
  </si>
  <si>
    <t>Huy</t>
  </si>
  <si>
    <t>18005597</t>
  </si>
  <si>
    <t>Nguyễn Đức Thọ</t>
  </si>
  <si>
    <t>18005598</t>
  </si>
  <si>
    <t>Trần Đa</t>
  </si>
  <si>
    <t>Lộc</t>
  </si>
  <si>
    <t>18005599</t>
  </si>
  <si>
    <t>Trương Thành Quang</t>
  </si>
  <si>
    <t>Minh</t>
  </si>
  <si>
    <t>18005600</t>
  </si>
  <si>
    <t>Bùi Thế</t>
  </si>
  <si>
    <t>Mỹ</t>
  </si>
  <si>
    <t>18005601</t>
  </si>
  <si>
    <t>Ngô Thành</t>
  </si>
  <si>
    <t>18005602</t>
  </si>
  <si>
    <t>Võ Minh</t>
  </si>
  <si>
    <t>18005736</t>
  </si>
  <si>
    <t>Phạm Huỳnh Kim</t>
  </si>
  <si>
    <t>Ngân</t>
  </si>
  <si>
    <t>18005603</t>
  </si>
  <si>
    <t>Nguyên</t>
  </si>
  <si>
    <t>18005604</t>
  </si>
  <si>
    <t>Quân</t>
  </si>
  <si>
    <t>18005605</t>
  </si>
  <si>
    <t>Trà Duy</t>
  </si>
  <si>
    <t>Quang</t>
  </si>
  <si>
    <t>18005606</t>
  </si>
  <si>
    <t>Trần Nguyễn Hữu</t>
  </si>
  <si>
    <t>18005607</t>
  </si>
  <si>
    <t>Sang</t>
  </si>
  <si>
    <t>18005608</t>
  </si>
  <si>
    <t>Lê Văn</t>
  </si>
  <si>
    <t>Sỉ</t>
  </si>
  <si>
    <t>18005609</t>
  </si>
  <si>
    <t>Sơn</t>
  </si>
  <si>
    <t>18005610</t>
  </si>
  <si>
    <t>Nguyễn Thành</t>
  </si>
  <si>
    <t>18005611</t>
  </si>
  <si>
    <t>Trần Tiến</t>
  </si>
  <si>
    <t>Tân</t>
  </si>
  <si>
    <t>18005612</t>
  </si>
  <si>
    <t>Võ Thị Kim</t>
  </si>
  <si>
    <t>Thắm</t>
  </si>
  <si>
    <t>18005613</t>
  </si>
  <si>
    <t>Trần Quốc</t>
  </si>
  <si>
    <t>18005614</t>
  </si>
  <si>
    <t>Giang Chí</t>
  </si>
  <si>
    <t>Thành</t>
  </si>
  <si>
    <t>18005615</t>
  </si>
  <si>
    <t>La Hữu</t>
  </si>
  <si>
    <t>18005616</t>
  </si>
  <si>
    <t>Lư Đức</t>
  </si>
  <si>
    <t>18005617</t>
  </si>
  <si>
    <t>Nguyễn Quốc</t>
  </si>
  <si>
    <t>18005621</t>
  </si>
  <si>
    <t>Mai Văn</t>
  </si>
  <si>
    <t>Thông</t>
  </si>
  <si>
    <t>18005622</t>
  </si>
  <si>
    <t>18005623</t>
  </si>
  <si>
    <t>18005624</t>
  </si>
  <si>
    <t>Nguyễn Văn Thanh</t>
  </si>
  <si>
    <t>18005625</t>
  </si>
  <si>
    <t>Trần Ngọc Anh</t>
  </si>
  <si>
    <t>18005626</t>
  </si>
  <si>
    <t>Trần Hùng Xuân</t>
  </si>
  <si>
    <t>18005627</t>
  </si>
  <si>
    <t>Phan Trọng</t>
  </si>
  <si>
    <t>Vũ</t>
  </si>
  <si>
    <t>GV CHỦ NHIỆM</t>
  </si>
  <si>
    <r>
      <t>Học kỳ: II Năm học: 2018 - 2019</t>
    </r>
    <r>
      <rPr>
        <sz val="14"/>
        <rFont val="Times New Roman"/>
        <family val="1"/>
      </rPr>
      <t xml:space="preserve"> </t>
    </r>
  </si>
  <si>
    <t>18005804</t>
  </si>
  <si>
    <t>Lê Hữu</t>
  </si>
  <si>
    <t>Lớp:  18T7-ĐCN1     Sĩ số:  39  Khoa: Điện - Điện tử</t>
  </si>
  <si>
    <t>Lớp:  18T6-ĐCN1     Sĩ số:  13  Khoa: Điện - Điện tử</t>
  </si>
  <si>
    <t>Lớp:  18T5-ĐCN1     Sĩ số:  22  Khoa: Điện - Điện tử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</si>
</sst>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6"/>
      <color indexed="10"/>
      <name val="Times New Roman"/>
      <family val="1"/>
    </font>
    <font>
      <sz val="10"/>
      <color theme="0"/>
      <name val="Times New Roman"/>
      <family val="1"/>
    </font>
    <font>
      <sz val="11"/>
      <color theme="0"/>
      <name val="Times New Roman"/>
      <family val="1"/>
    </font>
    <font>
      <b/>
      <sz val="10"/>
      <color theme="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" fillId="0" borderId="3" xfId="0" applyFont="1" applyBorder="1"/>
    <xf numFmtId="0" fontId="1" fillId="0" borderId="4" xfId="0" applyFont="1" applyBorder="1"/>
    <xf numFmtId="0" fontId="11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" fillId="0" borderId="0" xfId="0" applyFont="1" applyBorder="1"/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wrapText="1"/>
    </xf>
    <xf numFmtId="0" fontId="15" fillId="0" borderId="11" xfId="0" quotePrefix="1" applyFont="1" applyBorder="1" applyAlignment="1">
      <alignment horizontal="center" vertical="center" wrapText="1"/>
    </xf>
    <xf numFmtId="0" fontId="15" fillId="0" borderId="12" xfId="0" applyFont="1" applyBorder="1" applyAlignment="1">
      <alignment horizontal="left" vertical="center" wrapText="1"/>
    </xf>
    <xf numFmtId="0" fontId="16" fillId="2" borderId="13" xfId="0" applyFont="1" applyFill="1" applyBorder="1" applyAlignment="1">
      <alignment horizontal="left" vertical="center"/>
    </xf>
    <xf numFmtId="4" fontId="17" fillId="2" borderId="2" xfId="0" applyNumberFormat="1" applyFont="1" applyFill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2" fontId="18" fillId="0" borderId="2" xfId="0" applyNumberFormat="1" applyFont="1" applyBorder="1" applyAlignment="1">
      <alignment horizontal="right" vertical="center"/>
    </xf>
    <xf numFmtId="0" fontId="18" fillId="0" borderId="20" xfId="0" applyFont="1" applyBorder="1" applyAlignment="1">
      <alignment horizontal="center" vertical="center"/>
    </xf>
    <xf numFmtId="2" fontId="18" fillId="0" borderId="20" xfId="0" applyNumberFormat="1" applyFont="1" applyBorder="1" applyAlignment="1">
      <alignment horizontal="right" vertical="center"/>
    </xf>
    <xf numFmtId="0" fontId="18" fillId="0" borderId="1" xfId="0" applyFont="1" applyBorder="1" applyAlignment="1">
      <alignment horizontal="center"/>
    </xf>
    <xf numFmtId="2" fontId="18" fillId="0" borderId="1" xfId="0" applyNumberFormat="1" applyFont="1" applyBorder="1" applyAlignment="1">
      <alignment horizontal="center"/>
    </xf>
    <xf numFmtId="2" fontId="18" fillId="0" borderId="5" xfId="0" applyNumberFormat="1" applyFont="1" applyBorder="1" applyAlignment="1">
      <alignment horizontal="center"/>
    </xf>
    <xf numFmtId="2" fontId="15" fillId="0" borderId="0" xfId="0" applyNumberFormat="1" applyFont="1" applyBorder="1" applyAlignment="1">
      <alignment horizontal="right"/>
    </xf>
    <xf numFmtId="0" fontId="19" fillId="0" borderId="1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5" fillId="0" borderId="24" xfId="0" applyFont="1" applyBorder="1" applyAlignment="1">
      <alignment horizontal="left" vertical="center" wrapText="1"/>
    </xf>
    <xf numFmtId="0" fontId="15" fillId="0" borderId="25" xfId="0" applyFont="1" applyBorder="1" applyAlignment="1">
      <alignment horizontal="left" vertical="center" wrapText="1"/>
    </xf>
    <xf numFmtId="0" fontId="15" fillId="0" borderId="26" xfId="0" applyFont="1" applyBorder="1" applyAlignment="1">
      <alignment horizontal="left" vertical="center" wrapText="1"/>
    </xf>
    <xf numFmtId="0" fontId="1" fillId="0" borderId="13" xfId="0" applyFont="1" applyBorder="1" applyAlignment="1">
      <alignment vertical="center"/>
    </xf>
    <xf numFmtId="0" fontId="15" fillId="0" borderId="24" xfId="0" applyFont="1" applyBorder="1" applyAlignment="1">
      <alignment horizontal="center" vertical="center" wrapText="1"/>
    </xf>
    <xf numFmtId="0" fontId="15" fillId="0" borderId="26" xfId="0" applyFont="1" applyBorder="1" applyAlignment="1">
      <alignment horizontal="center" vertical="center" wrapText="1"/>
    </xf>
    <xf numFmtId="0" fontId="15" fillId="0" borderId="12" xfId="0" applyFont="1" applyBorder="1" applyAlignment="1">
      <alignment vertical="center" wrapText="1"/>
    </xf>
    <xf numFmtId="0" fontId="15" fillId="0" borderId="24" xfId="0" applyFont="1" applyBorder="1" applyAlignment="1">
      <alignment vertical="center" wrapText="1"/>
    </xf>
    <xf numFmtId="0" fontId="15" fillId="0" borderId="25" xfId="0" applyFont="1" applyBorder="1" applyAlignment="1">
      <alignment vertical="center" wrapText="1"/>
    </xf>
    <xf numFmtId="0" fontId="15" fillId="0" borderId="26" xfId="0" applyFont="1" applyBorder="1" applyAlignment="1">
      <alignment vertical="center" wrapText="1"/>
    </xf>
    <xf numFmtId="0" fontId="15" fillId="0" borderId="27" xfId="0" applyFont="1" applyBorder="1" applyAlignment="1">
      <alignment vertical="center" wrapText="1"/>
    </xf>
    <xf numFmtId="0" fontId="15" fillId="0" borderId="28" xfId="0" applyFont="1" applyBorder="1" applyAlignment="1">
      <alignment vertical="center" wrapText="1"/>
    </xf>
    <xf numFmtId="0" fontId="10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7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1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/>
    </xf>
    <xf numFmtId="0" fontId="4" fillId="0" borderId="22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 wrapText="1"/>
    </xf>
  </cellXfs>
  <cellStyles count="1">
    <cellStyle name="Normal" xfId="0" builtinId="0"/>
  </cellStyles>
  <dxfs count="12"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597" name="Line 1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598" name="Line 2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599" name="Line 3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00" name="Line 4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1" name="Line 5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02" name="Line 6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3" name="Line 7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04" name="Line 8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5" name="Line 9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606" name="Line 10"/>
        <xdr:cNvSpPr>
          <a:spLocks noChangeShapeType="1"/>
        </xdr:cNvSpPr>
      </xdr:nvSpPr>
      <xdr:spPr bwMode="auto">
        <a:xfrm>
          <a:off x="3981450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7" name="Line 11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08" name="Line 12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9" name="Line 13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610" name="Line 14"/>
        <xdr:cNvSpPr>
          <a:spLocks noChangeShapeType="1"/>
        </xdr:cNvSpPr>
      </xdr:nvSpPr>
      <xdr:spPr bwMode="auto">
        <a:xfrm>
          <a:off x="3981450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11" name="Line 15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12" name="Line 16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13" name="Line 17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614" name="Line 18"/>
        <xdr:cNvSpPr>
          <a:spLocks noChangeShapeType="1"/>
        </xdr:cNvSpPr>
      </xdr:nvSpPr>
      <xdr:spPr bwMode="auto">
        <a:xfrm>
          <a:off x="3981450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15" name="Line 19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16" name="Line 20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11617" name="Line 123"/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8</xdr:col>
      <xdr:colOff>438150</xdr:colOff>
      <xdr:row>2</xdr:row>
      <xdr:rowOff>200025</xdr:rowOff>
    </xdr:to>
    <xdr:sp macro="" textlink="">
      <xdr:nvSpPr>
        <xdr:cNvPr id="11618" name="Line 124"/>
        <xdr:cNvSpPr>
          <a:spLocks noChangeShapeType="1"/>
        </xdr:cNvSpPr>
      </xdr:nvSpPr>
      <xdr:spPr bwMode="auto">
        <a:xfrm>
          <a:off x="363855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552450</xdr:colOff>
      <xdr:row>4</xdr:row>
      <xdr:rowOff>57150</xdr:rowOff>
    </xdr:from>
    <xdr:to>
      <xdr:col>2</xdr:col>
      <xdr:colOff>771525</xdr:colOff>
      <xdr:row>4</xdr:row>
      <xdr:rowOff>57150</xdr:rowOff>
    </xdr:to>
    <xdr:sp macro="" textlink="">
      <xdr:nvSpPr>
        <xdr:cNvPr id="13349" name="Line 127"/>
        <xdr:cNvSpPr>
          <a:spLocks noChangeShapeType="1"/>
        </xdr:cNvSpPr>
      </xdr:nvSpPr>
      <xdr:spPr bwMode="auto">
        <a:xfrm>
          <a:off x="94297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3</xdr:row>
      <xdr:rowOff>0</xdr:rowOff>
    </xdr:from>
    <xdr:to>
      <xdr:col>8</xdr:col>
      <xdr:colOff>438150</xdr:colOff>
      <xdr:row>3</xdr:row>
      <xdr:rowOff>0</xdr:rowOff>
    </xdr:to>
    <xdr:sp macro="" textlink="">
      <xdr:nvSpPr>
        <xdr:cNvPr id="13350" name="Line 128"/>
        <xdr:cNvSpPr>
          <a:spLocks noChangeShapeType="1"/>
        </xdr:cNvSpPr>
      </xdr:nvSpPr>
      <xdr:spPr bwMode="auto">
        <a:xfrm>
          <a:off x="3638550" y="647700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657225</xdr:colOff>
      <xdr:row>4</xdr:row>
      <xdr:rowOff>57150</xdr:rowOff>
    </xdr:from>
    <xdr:to>
      <xdr:col>2</xdr:col>
      <xdr:colOff>876300</xdr:colOff>
      <xdr:row>4</xdr:row>
      <xdr:rowOff>57150</xdr:rowOff>
    </xdr:to>
    <xdr:sp macro="" textlink="">
      <xdr:nvSpPr>
        <xdr:cNvPr id="14339" name="Line 135"/>
        <xdr:cNvSpPr>
          <a:spLocks noChangeShapeType="1"/>
        </xdr:cNvSpPr>
      </xdr:nvSpPr>
      <xdr:spPr bwMode="auto">
        <a:xfrm>
          <a:off x="10477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3</xdr:row>
      <xdr:rowOff>9525</xdr:rowOff>
    </xdr:from>
    <xdr:to>
      <xdr:col>8</xdr:col>
      <xdr:colOff>438150</xdr:colOff>
      <xdr:row>3</xdr:row>
      <xdr:rowOff>9525</xdr:rowOff>
    </xdr:to>
    <xdr:sp macro="" textlink="">
      <xdr:nvSpPr>
        <xdr:cNvPr id="14340" name="Line 136"/>
        <xdr:cNvSpPr>
          <a:spLocks noChangeShapeType="1"/>
        </xdr:cNvSpPr>
      </xdr:nvSpPr>
      <xdr:spPr bwMode="auto">
        <a:xfrm>
          <a:off x="3638550" y="65722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12"/>
  </sheetPr>
  <dimension ref="A1:T67"/>
  <sheetViews>
    <sheetView tabSelected="1" view="pageBreakPreview" zoomScaleNormal="100" workbookViewId="0">
      <selection activeCell="E20" sqref="E20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5.95" customHeight="1" x14ac:dyDescent="0.25">
      <c r="A2" s="57" t="s">
        <v>20</v>
      </c>
      <c r="B2" s="57"/>
      <c r="C2" s="57"/>
      <c r="D2" s="57"/>
      <c r="E2" s="58" t="s">
        <v>1</v>
      </c>
      <c r="F2" s="58"/>
      <c r="G2" s="58"/>
      <c r="H2" s="58"/>
      <c r="I2" s="5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5.95" customHeight="1" x14ac:dyDescent="0.25">
      <c r="A3" s="54" t="s">
        <v>22</v>
      </c>
      <c r="B3" s="54"/>
      <c r="C3" s="54"/>
      <c r="D3" s="54"/>
      <c r="E3" s="59" t="s">
        <v>2</v>
      </c>
      <c r="F3" s="59"/>
      <c r="G3" s="59"/>
      <c r="H3" s="59"/>
      <c r="I3" s="5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5.95" customHeight="1" x14ac:dyDescent="0.25">
      <c r="A4" s="54" t="s">
        <v>23</v>
      </c>
      <c r="B4" s="54"/>
      <c r="C4" s="54"/>
      <c r="D4" s="54"/>
      <c r="E4" s="54"/>
      <c r="F4" s="54"/>
      <c r="G4" s="54"/>
      <c r="H4" s="54"/>
      <c r="I4" s="5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.95" customHeight="1" x14ac:dyDescent="0.25">
      <c r="A5" s="55"/>
      <c r="B5" s="55"/>
      <c r="C5" s="55"/>
      <c r="D5" s="5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56" t="s">
        <v>3</v>
      </c>
      <c r="B6" s="56"/>
      <c r="C6" s="56"/>
      <c r="D6" s="56"/>
      <c r="E6" s="56"/>
      <c r="F6" s="56"/>
      <c r="G6" s="56"/>
      <c r="H6" s="56"/>
      <c r="I6" s="5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56" t="s">
        <v>218</v>
      </c>
      <c r="B7" s="56"/>
      <c r="C7" s="56"/>
      <c r="D7" s="56"/>
      <c r="E7" s="56"/>
      <c r="F7" s="56"/>
      <c r="G7" s="56"/>
      <c r="H7" s="56"/>
      <c r="I7" s="5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60" t="s">
        <v>223</v>
      </c>
      <c r="B8" s="60"/>
      <c r="C8" s="60"/>
      <c r="D8" s="60"/>
      <c r="E8" s="60"/>
      <c r="F8" s="60"/>
      <c r="G8" s="60"/>
      <c r="H8" s="60"/>
      <c r="I8" s="6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61" t="s">
        <v>4</v>
      </c>
      <c r="B10" s="27"/>
      <c r="C10" s="63" t="s">
        <v>5</v>
      </c>
      <c r="D10" s="64"/>
      <c r="E10" s="67" t="s">
        <v>217</v>
      </c>
      <c r="F10" s="68"/>
      <c r="G10" s="67" t="s">
        <v>6</v>
      </c>
      <c r="H10" s="68"/>
      <c r="I10" s="69" t="s">
        <v>7</v>
      </c>
    </row>
    <row r="11" spans="1:20" s="12" customFormat="1" ht="30" customHeight="1" x14ac:dyDescent="0.2">
      <c r="A11" s="62"/>
      <c r="B11" s="26"/>
      <c r="C11" s="65"/>
      <c r="D11" s="66"/>
      <c r="E11" s="13" t="s">
        <v>8</v>
      </c>
      <c r="F11" s="13" t="s">
        <v>9</v>
      </c>
      <c r="G11" s="13" t="s">
        <v>8</v>
      </c>
      <c r="H11" s="13" t="s">
        <v>9</v>
      </c>
      <c r="I11" s="62"/>
    </row>
    <row r="12" spans="1:20" s="12" customFormat="1" ht="17.100000000000001" customHeight="1" x14ac:dyDescent="0.2">
      <c r="A12" s="14">
        <v>1</v>
      </c>
      <c r="B12" s="28" t="s">
        <v>25</v>
      </c>
      <c r="C12" s="29" t="s">
        <v>26</v>
      </c>
      <c r="D12" s="42" t="s">
        <v>27</v>
      </c>
      <c r="E12" s="14"/>
      <c r="F12" s="31" t="str">
        <f>IF(AND(E12&gt;=90),"XS",IF(AND(E12&gt;=80),"Tốt",IF(AND(E12&gt;=70),"Khá",IF(AND(E12&gt;=60),"TB",IF(AND(E12&gt;=50),"TB",IF(AND(E12&gt;=30),"Yếu",IF(AND(E12&gt;=0),"Kém"," ")))))))</f>
        <v>Kém</v>
      </c>
      <c r="G12" s="14"/>
      <c r="H12" s="31" t="str">
        <f>IF(AND(G12&gt;=90),"XS",IF(AND(G12&gt;=80),"Tốt",IF(AND(G12&gt;=70),"Khá",IF(AND(G12&gt;=60),"TB",IF(AND(G12&gt;=50),"TB",IF(AND(G12&gt;=30),"Yếu",IF(AND(G12&gt;=0),"Kém"," ")))))))</f>
        <v>Kém</v>
      </c>
      <c r="I12" s="30"/>
    </row>
    <row r="13" spans="1:20" s="12" customFormat="1" ht="17.100000000000001" customHeight="1" x14ac:dyDescent="0.2">
      <c r="A13" s="14">
        <v>2</v>
      </c>
      <c r="B13" s="28" t="s">
        <v>28</v>
      </c>
      <c r="C13" s="43" t="s">
        <v>29</v>
      </c>
      <c r="D13" s="44" t="s">
        <v>30</v>
      </c>
      <c r="E13" s="14"/>
      <c r="F13" s="31" t="str">
        <f t="shared" ref="F13:F33" si="0">IF(AND(E13&gt;=90),"XS",IF(AND(E13&gt;=80),"Tốt",IF(AND(E13&gt;=70),"Khá",IF(AND(E13&gt;=60),"TB",IF(AND(E13&gt;=50),"TB",IF(AND(E13&gt;=30),"Yếu",IF(AND(E13&gt;=0),"Kém"," ")))))))</f>
        <v>Kém</v>
      </c>
      <c r="G13" s="14"/>
      <c r="H13" s="31" t="str">
        <f>IF(AND(G13&gt;=90),"XS",IF(AND(G13&gt;=80),"Tốt",IF(AND(G13&gt;=70),"Khá",IF(AND(G13&gt;=60),"TB",IF(AND(G13&gt;=50),"TB",IF(AND(G13&gt;=30),"Yếu",IF(AND(G13&gt;=0),"Kém"," ")))))))</f>
        <v>Kém</v>
      </c>
      <c r="I13" s="30"/>
    </row>
    <row r="14" spans="1:20" s="12" customFormat="1" ht="17.100000000000001" customHeight="1" x14ac:dyDescent="0.2">
      <c r="A14" s="14">
        <v>3</v>
      </c>
      <c r="B14" s="28" t="s">
        <v>31</v>
      </c>
      <c r="C14" s="43" t="s">
        <v>32</v>
      </c>
      <c r="D14" s="44" t="s">
        <v>33</v>
      </c>
      <c r="E14" s="14"/>
      <c r="F14" s="31" t="str">
        <f t="shared" si="0"/>
        <v>Kém</v>
      </c>
      <c r="G14" s="14"/>
      <c r="H14" s="31" t="str">
        <f t="shared" ref="H14:H33" si="1">IF(AND(G14&gt;=90),"XS",IF(AND(G14&gt;=80),"Tốt",IF(AND(G14&gt;=70),"Khá",IF(AND(G14&gt;=60),"TB",IF(AND(G14&gt;=50),"TB",IF(AND(G14&gt;=30),"Yếu",IF(AND(G14&gt;=0),"Kém"," ")))))))</f>
        <v>Kém</v>
      </c>
      <c r="I14" s="30"/>
    </row>
    <row r="15" spans="1:20" s="12" customFormat="1" ht="17.100000000000001" customHeight="1" x14ac:dyDescent="0.2">
      <c r="A15" s="14">
        <v>4</v>
      </c>
      <c r="B15" s="28" t="s">
        <v>34</v>
      </c>
      <c r="C15" s="43" t="s">
        <v>35</v>
      </c>
      <c r="D15" s="44" t="s">
        <v>36</v>
      </c>
      <c r="E15" s="14"/>
      <c r="F15" s="31" t="str">
        <f t="shared" si="0"/>
        <v>Kém</v>
      </c>
      <c r="G15" s="14"/>
      <c r="H15" s="31" t="str">
        <f t="shared" si="1"/>
        <v>Kém</v>
      </c>
      <c r="I15" s="15"/>
    </row>
    <row r="16" spans="1:20" s="12" customFormat="1" ht="17.100000000000001" customHeight="1" x14ac:dyDescent="0.2">
      <c r="A16" s="14">
        <v>5</v>
      </c>
      <c r="B16" s="28" t="s">
        <v>37</v>
      </c>
      <c r="C16" s="43" t="s">
        <v>38</v>
      </c>
      <c r="D16" s="44" t="s">
        <v>39</v>
      </c>
      <c r="E16" s="14"/>
      <c r="F16" s="31" t="str">
        <f t="shared" si="0"/>
        <v>Kém</v>
      </c>
      <c r="G16" s="14"/>
      <c r="H16" s="31" t="str">
        <f t="shared" si="1"/>
        <v>Kém</v>
      </c>
      <c r="I16" s="15"/>
    </row>
    <row r="17" spans="1:9" s="12" customFormat="1" ht="17.100000000000001" customHeight="1" x14ac:dyDescent="0.2">
      <c r="A17" s="14">
        <v>6</v>
      </c>
      <c r="B17" s="28" t="s">
        <v>40</v>
      </c>
      <c r="C17" s="43" t="s">
        <v>41</v>
      </c>
      <c r="D17" s="44" t="s">
        <v>42</v>
      </c>
      <c r="E17" s="14"/>
      <c r="F17" s="31" t="str">
        <f t="shared" si="0"/>
        <v>Kém</v>
      </c>
      <c r="G17" s="14"/>
      <c r="H17" s="31" t="str">
        <f t="shared" si="1"/>
        <v>Kém</v>
      </c>
      <c r="I17" s="15"/>
    </row>
    <row r="18" spans="1:9" s="12" customFormat="1" ht="17.100000000000001" customHeight="1" x14ac:dyDescent="0.2">
      <c r="A18" s="14">
        <v>7</v>
      </c>
      <c r="B18" s="28" t="s">
        <v>43</v>
      </c>
      <c r="C18" s="43" t="s">
        <v>44</v>
      </c>
      <c r="D18" s="44" t="s">
        <v>45</v>
      </c>
      <c r="E18" s="14"/>
      <c r="F18" s="31" t="str">
        <f t="shared" si="0"/>
        <v>Kém</v>
      </c>
      <c r="G18" s="14"/>
      <c r="H18" s="31" t="str">
        <f t="shared" si="1"/>
        <v>Kém</v>
      </c>
      <c r="I18" s="15"/>
    </row>
    <row r="19" spans="1:9" s="12" customFormat="1" ht="17.100000000000001" customHeight="1" x14ac:dyDescent="0.2">
      <c r="A19" s="14">
        <v>8</v>
      </c>
      <c r="B19" s="28" t="s">
        <v>46</v>
      </c>
      <c r="C19" s="43" t="s">
        <v>47</v>
      </c>
      <c r="D19" s="44" t="s">
        <v>48</v>
      </c>
      <c r="E19" s="14"/>
      <c r="F19" s="31" t="str">
        <f t="shared" si="0"/>
        <v>Kém</v>
      </c>
      <c r="G19" s="14"/>
      <c r="H19" s="31" t="str">
        <f t="shared" si="1"/>
        <v>Kém</v>
      </c>
      <c r="I19" s="15"/>
    </row>
    <row r="20" spans="1:9" s="12" customFormat="1" ht="17.100000000000001" customHeight="1" x14ac:dyDescent="0.2">
      <c r="A20" s="14">
        <v>9</v>
      </c>
      <c r="B20" s="28" t="s">
        <v>49</v>
      </c>
      <c r="C20" s="43" t="s">
        <v>50</v>
      </c>
      <c r="D20" s="44" t="s">
        <v>51</v>
      </c>
      <c r="E20" s="14"/>
      <c r="F20" s="31" t="str">
        <f t="shared" si="0"/>
        <v>Kém</v>
      </c>
      <c r="G20" s="14"/>
      <c r="H20" s="31" t="str">
        <f t="shared" si="1"/>
        <v>Kém</v>
      </c>
      <c r="I20" s="30"/>
    </row>
    <row r="21" spans="1:9" s="12" customFormat="1" ht="17.100000000000001" customHeight="1" x14ac:dyDescent="0.2">
      <c r="A21" s="14">
        <v>10</v>
      </c>
      <c r="B21" s="28" t="s">
        <v>52</v>
      </c>
      <c r="C21" s="43" t="s">
        <v>53</v>
      </c>
      <c r="D21" s="44" t="s">
        <v>54</v>
      </c>
      <c r="E21" s="14"/>
      <c r="F21" s="31" t="str">
        <f t="shared" si="0"/>
        <v>Kém</v>
      </c>
      <c r="G21" s="14"/>
      <c r="H21" s="31" t="str">
        <f t="shared" si="1"/>
        <v>Kém</v>
      </c>
      <c r="I21" s="30"/>
    </row>
    <row r="22" spans="1:9" s="12" customFormat="1" ht="17.100000000000001" customHeight="1" x14ac:dyDescent="0.2">
      <c r="A22" s="14">
        <v>11</v>
      </c>
      <c r="B22" s="28" t="s">
        <v>55</v>
      </c>
      <c r="C22" s="43" t="s">
        <v>56</v>
      </c>
      <c r="D22" s="44" t="s">
        <v>54</v>
      </c>
      <c r="E22" s="14"/>
      <c r="F22" s="31" t="str">
        <f t="shared" si="0"/>
        <v>Kém</v>
      </c>
      <c r="G22" s="14"/>
      <c r="H22" s="31" t="str">
        <f t="shared" si="1"/>
        <v>Kém</v>
      </c>
      <c r="I22" s="30"/>
    </row>
    <row r="23" spans="1:9" s="12" customFormat="1" ht="17.100000000000001" customHeight="1" x14ac:dyDescent="0.2">
      <c r="A23" s="14">
        <v>12</v>
      </c>
      <c r="B23" s="28" t="s">
        <v>57</v>
      </c>
      <c r="C23" s="43" t="s">
        <v>58</v>
      </c>
      <c r="D23" s="44" t="s">
        <v>59</v>
      </c>
      <c r="E23" s="14"/>
      <c r="F23" s="31" t="str">
        <f t="shared" si="0"/>
        <v>Kém</v>
      </c>
      <c r="G23" s="14"/>
      <c r="H23" s="31" t="str">
        <f t="shared" si="1"/>
        <v>Kém</v>
      </c>
      <c r="I23" s="15"/>
    </row>
    <row r="24" spans="1:9" s="12" customFormat="1" ht="17.100000000000001" customHeight="1" x14ac:dyDescent="0.2">
      <c r="A24" s="14">
        <v>13</v>
      </c>
      <c r="B24" s="28" t="s">
        <v>219</v>
      </c>
      <c r="C24" s="43" t="s">
        <v>220</v>
      </c>
      <c r="D24" s="44" t="s">
        <v>205</v>
      </c>
      <c r="E24" s="14"/>
      <c r="F24" s="31" t="str">
        <f t="shared" si="0"/>
        <v>Kém</v>
      </c>
      <c r="G24" s="14"/>
      <c r="H24" s="31" t="str">
        <f t="shared" si="1"/>
        <v>Kém</v>
      </c>
      <c r="I24" s="15"/>
    </row>
    <row r="25" spans="1:9" s="12" customFormat="1" ht="17.100000000000001" customHeight="1" x14ac:dyDescent="0.2">
      <c r="A25" s="14">
        <v>14</v>
      </c>
      <c r="B25" s="28" t="s">
        <v>60</v>
      </c>
      <c r="C25" s="43" t="s">
        <v>61</v>
      </c>
      <c r="D25" s="44" t="s">
        <v>62</v>
      </c>
      <c r="E25" s="14"/>
      <c r="F25" s="31" t="str">
        <f t="shared" si="0"/>
        <v>Kém</v>
      </c>
      <c r="G25" s="14"/>
      <c r="H25" s="31" t="str">
        <f t="shared" si="1"/>
        <v>Kém</v>
      </c>
      <c r="I25" s="15"/>
    </row>
    <row r="26" spans="1:9" s="12" customFormat="1" ht="17.100000000000001" customHeight="1" x14ac:dyDescent="0.2">
      <c r="A26" s="14">
        <v>15</v>
      </c>
      <c r="B26" s="28" t="s">
        <v>63</v>
      </c>
      <c r="C26" s="43" t="s">
        <v>64</v>
      </c>
      <c r="D26" s="44" t="s">
        <v>65</v>
      </c>
      <c r="E26" s="14"/>
      <c r="F26" s="31" t="str">
        <f t="shared" si="0"/>
        <v>Kém</v>
      </c>
      <c r="G26" s="14"/>
      <c r="H26" s="31" t="str">
        <f t="shared" si="1"/>
        <v>Kém</v>
      </c>
      <c r="I26" s="15"/>
    </row>
    <row r="27" spans="1:9" s="12" customFormat="1" ht="17.100000000000001" customHeight="1" x14ac:dyDescent="0.2">
      <c r="A27" s="14">
        <v>16</v>
      </c>
      <c r="B27" s="28" t="s">
        <v>66</v>
      </c>
      <c r="C27" s="43" t="s">
        <v>67</v>
      </c>
      <c r="D27" s="44" t="s">
        <v>68</v>
      </c>
      <c r="E27" s="14"/>
      <c r="F27" s="31" t="str">
        <f t="shared" si="0"/>
        <v>Kém</v>
      </c>
      <c r="G27" s="14"/>
      <c r="H27" s="31" t="str">
        <f t="shared" si="1"/>
        <v>Kém</v>
      </c>
      <c r="I27" s="15"/>
    </row>
    <row r="28" spans="1:9" s="12" customFormat="1" ht="17.100000000000001" customHeight="1" x14ac:dyDescent="0.2">
      <c r="A28" s="14">
        <v>17</v>
      </c>
      <c r="B28" s="28" t="s">
        <v>69</v>
      </c>
      <c r="C28" s="43" t="s">
        <v>70</v>
      </c>
      <c r="D28" s="44" t="s">
        <v>71</v>
      </c>
      <c r="E28" s="14"/>
      <c r="F28" s="31" t="str">
        <f t="shared" si="0"/>
        <v>Kém</v>
      </c>
      <c r="G28" s="14"/>
      <c r="H28" s="31" t="str">
        <f t="shared" si="1"/>
        <v>Kém</v>
      </c>
      <c r="I28" s="15"/>
    </row>
    <row r="29" spans="1:9" s="12" customFormat="1" ht="17.100000000000001" customHeight="1" x14ac:dyDescent="0.2">
      <c r="A29" s="14">
        <v>18</v>
      </c>
      <c r="B29" s="28" t="s">
        <v>72</v>
      </c>
      <c r="C29" s="43" t="s">
        <v>73</v>
      </c>
      <c r="D29" s="44" t="s">
        <v>71</v>
      </c>
      <c r="E29" s="14"/>
      <c r="F29" s="31" t="str">
        <f t="shared" si="0"/>
        <v>Kém</v>
      </c>
      <c r="G29" s="14"/>
      <c r="H29" s="31" t="str">
        <f t="shared" si="1"/>
        <v>Kém</v>
      </c>
      <c r="I29" s="15"/>
    </row>
    <row r="30" spans="1:9" s="12" customFormat="1" ht="17.100000000000001" customHeight="1" x14ac:dyDescent="0.2">
      <c r="A30" s="14">
        <v>19</v>
      </c>
      <c r="B30" s="28" t="s">
        <v>74</v>
      </c>
      <c r="C30" s="43" t="s">
        <v>75</v>
      </c>
      <c r="D30" s="44" t="s">
        <v>76</v>
      </c>
      <c r="E30" s="14"/>
      <c r="F30" s="31" t="str">
        <f t="shared" si="0"/>
        <v>Kém</v>
      </c>
      <c r="G30" s="14"/>
      <c r="H30" s="31" t="str">
        <f t="shared" si="1"/>
        <v>Kém</v>
      </c>
      <c r="I30" s="15"/>
    </row>
    <row r="31" spans="1:9" s="12" customFormat="1" ht="17.100000000000001" customHeight="1" x14ac:dyDescent="0.2">
      <c r="A31" s="14">
        <v>20</v>
      </c>
      <c r="B31" s="28" t="s">
        <v>77</v>
      </c>
      <c r="C31" s="43" t="s">
        <v>78</v>
      </c>
      <c r="D31" s="44" t="s">
        <v>79</v>
      </c>
      <c r="E31" s="14"/>
      <c r="F31" s="31"/>
      <c r="G31" s="14"/>
      <c r="H31" s="31"/>
      <c r="I31" s="45"/>
    </row>
    <row r="32" spans="1:9" s="12" customFormat="1" ht="17.100000000000001" customHeight="1" x14ac:dyDescent="0.2">
      <c r="A32" s="14">
        <v>21</v>
      </c>
      <c r="B32" s="28" t="s">
        <v>80</v>
      </c>
      <c r="C32" s="43" t="s">
        <v>29</v>
      </c>
      <c r="D32" s="44" t="s">
        <v>79</v>
      </c>
      <c r="E32" s="14"/>
      <c r="F32" s="31" t="str">
        <f t="shared" si="0"/>
        <v>Kém</v>
      </c>
      <c r="G32" s="14"/>
      <c r="H32" s="31" t="str">
        <f t="shared" si="1"/>
        <v>Kém</v>
      </c>
      <c r="I32" s="30"/>
    </row>
    <row r="33" spans="1:9" s="12" customFormat="1" ht="17.100000000000001" customHeight="1" x14ac:dyDescent="0.2">
      <c r="A33" s="14">
        <v>22</v>
      </c>
      <c r="B33" s="28" t="s">
        <v>81</v>
      </c>
      <c r="C33" s="43" t="s">
        <v>82</v>
      </c>
      <c r="D33" s="44" t="s">
        <v>83</v>
      </c>
      <c r="E33" s="14"/>
      <c r="F33" s="31" t="str">
        <f t="shared" si="0"/>
        <v>Kém</v>
      </c>
      <c r="G33" s="14"/>
      <c r="H33" s="31" t="str">
        <f t="shared" si="1"/>
        <v>Kém</v>
      </c>
      <c r="I33" s="15"/>
    </row>
    <row r="34" spans="1:9" ht="18" customHeight="1" x14ac:dyDescent="0.25">
      <c r="A34" s="22"/>
      <c r="B34" s="22"/>
      <c r="C34" s="71" t="s">
        <v>10</v>
      </c>
      <c r="D34" s="71"/>
      <c r="E34" s="71"/>
      <c r="F34" s="71"/>
      <c r="G34" s="71"/>
      <c r="H34" s="71"/>
      <c r="I34" s="71"/>
    </row>
    <row r="35" spans="1:9" ht="17.100000000000001" customHeight="1" x14ac:dyDescent="0.25">
      <c r="C35" s="72" t="s">
        <v>11</v>
      </c>
      <c r="D35" s="25"/>
      <c r="E35" s="67" t="s">
        <v>217</v>
      </c>
      <c r="F35" s="68"/>
      <c r="G35" s="67" t="s">
        <v>6</v>
      </c>
      <c r="H35" s="68"/>
      <c r="I35" s="74" t="s">
        <v>7</v>
      </c>
    </row>
    <row r="36" spans="1:9" s="12" customFormat="1" ht="17.100000000000001" customHeight="1" x14ac:dyDescent="0.2">
      <c r="C36" s="73"/>
      <c r="D36" s="20"/>
      <c r="E36" s="13" t="s">
        <v>12</v>
      </c>
      <c r="F36" s="16" t="s">
        <v>13</v>
      </c>
      <c r="G36" s="13" t="s">
        <v>12</v>
      </c>
      <c r="H36" s="16" t="s">
        <v>13</v>
      </c>
      <c r="I36" s="75"/>
    </row>
    <row r="37" spans="1:9" ht="17.100000000000001" customHeight="1" x14ac:dyDescent="0.25">
      <c r="C37" s="23" t="s">
        <v>14</v>
      </c>
      <c r="D37" s="11"/>
      <c r="E37" s="32">
        <f>COUNTIF(F12:F33,"XS")</f>
        <v>0</v>
      </c>
      <c r="F37" s="33">
        <f>E37*100/A33</f>
        <v>0</v>
      </c>
      <c r="G37" s="32">
        <f>COUNTIF(H12:H33,"XS")</f>
        <v>0</v>
      </c>
      <c r="H37" s="33">
        <f>G37*100/A33</f>
        <v>0</v>
      </c>
      <c r="I37" s="17"/>
    </row>
    <row r="38" spans="1:9" ht="17.100000000000001" customHeight="1" x14ac:dyDescent="0.25">
      <c r="C38" s="23" t="s">
        <v>15</v>
      </c>
      <c r="D38" s="11"/>
      <c r="E38" s="32">
        <f>COUNTIF(F12:F33,"Tốt")</f>
        <v>0</v>
      </c>
      <c r="F38" s="33">
        <f>E38*100/A33</f>
        <v>0</v>
      </c>
      <c r="G38" s="32">
        <f>COUNTIF(H12:H33,"Tốt")</f>
        <v>0</v>
      </c>
      <c r="H38" s="33">
        <f>G38*100/A33</f>
        <v>0</v>
      </c>
      <c r="I38" s="17"/>
    </row>
    <row r="39" spans="1:9" ht="17.100000000000001" customHeight="1" x14ac:dyDescent="0.25">
      <c r="C39" s="23" t="s">
        <v>16</v>
      </c>
      <c r="D39" s="11"/>
      <c r="E39" s="32">
        <f>COUNTIF(F12:F33,"Khá")</f>
        <v>0</v>
      </c>
      <c r="F39" s="33">
        <f>E39*100/A33</f>
        <v>0</v>
      </c>
      <c r="G39" s="32">
        <f>COUNTIF(H12:H33,"Khá")</f>
        <v>0</v>
      </c>
      <c r="H39" s="33">
        <f>G39*100/A33</f>
        <v>0</v>
      </c>
      <c r="I39" s="17"/>
    </row>
    <row r="40" spans="1:9" ht="17.100000000000001" customHeight="1" x14ac:dyDescent="0.25">
      <c r="C40" s="23" t="s">
        <v>17</v>
      </c>
      <c r="D40" s="11"/>
      <c r="E40" s="32">
        <f>COUNTIF(F12:F33,"TB")</f>
        <v>0</v>
      </c>
      <c r="F40" s="33">
        <f>E40*100/A33</f>
        <v>0</v>
      </c>
      <c r="G40" s="32">
        <f>COUNTIF(H12:H33,"TB")</f>
        <v>0</v>
      </c>
      <c r="H40" s="33">
        <f>G40*100/A33</f>
        <v>0</v>
      </c>
      <c r="I40" s="17"/>
    </row>
    <row r="41" spans="1:9" ht="17.100000000000001" customHeight="1" x14ac:dyDescent="0.25">
      <c r="C41" s="23" t="s">
        <v>18</v>
      </c>
      <c r="D41" s="11"/>
      <c r="E41" s="32">
        <f>COUNTIF(F12:F33,"Yếu")</f>
        <v>0</v>
      </c>
      <c r="F41" s="33">
        <f>E41*100/A33</f>
        <v>0</v>
      </c>
      <c r="G41" s="32">
        <f>COUNTIF(H12:H33,"Yếu")</f>
        <v>0</v>
      </c>
      <c r="H41" s="33">
        <f>G41*100/A33</f>
        <v>0</v>
      </c>
      <c r="I41" s="17"/>
    </row>
    <row r="42" spans="1:9" ht="17.100000000000001" customHeight="1" thickBot="1" x14ac:dyDescent="0.3">
      <c r="C42" s="24" t="s">
        <v>84</v>
      </c>
      <c r="D42" s="21"/>
      <c r="E42" s="34">
        <f>COUNTIF(F12:F33,"Không XL")</f>
        <v>0</v>
      </c>
      <c r="F42" s="35">
        <f>E42*100/A33</f>
        <v>0</v>
      </c>
      <c r="G42" s="34">
        <f>COUNTIF(H12:H33,"Không XL")</f>
        <v>0</v>
      </c>
      <c r="H42" s="35">
        <f>G42*100/A33</f>
        <v>0</v>
      </c>
      <c r="I42" s="18"/>
    </row>
    <row r="43" spans="1:9" ht="9.9499999999999993" customHeight="1" x14ac:dyDescent="0.25">
      <c r="C43" s="19"/>
      <c r="D43" s="19"/>
      <c r="F43" s="39"/>
    </row>
    <row r="44" spans="1:9" ht="17.100000000000001" customHeight="1" x14ac:dyDescent="0.25">
      <c r="E44" s="70" t="s">
        <v>24</v>
      </c>
      <c r="F44" s="70"/>
      <c r="G44" s="70"/>
      <c r="H44" s="70"/>
      <c r="I44" s="70"/>
    </row>
    <row r="45" spans="1:9" ht="17.100000000000001" customHeight="1" x14ac:dyDescent="0.25">
      <c r="A45" s="54" t="s">
        <v>6</v>
      </c>
      <c r="B45" s="54"/>
      <c r="C45" s="54"/>
      <c r="D45" s="54" t="s">
        <v>85</v>
      </c>
      <c r="E45" s="54"/>
      <c r="F45" s="54"/>
      <c r="G45" s="54"/>
      <c r="H45" s="54" t="s">
        <v>19</v>
      </c>
      <c r="I45" s="54"/>
    </row>
    <row r="46" spans="1:9" ht="17.100000000000001" customHeight="1" x14ac:dyDescent="0.25"/>
    <row r="47" spans="1:9" ht="17.100000000000001" customHeight="1" x14ac:dyDescent="0.25"/>
    <row r="48" spans="1:9" ht="17.100000000000001" customHeight="1" x14ac:dyDescent="0.25"/>
    <row r="49" spans="1:1" ht="17.100000000000001" customHeight="1" x14ac:dyDescent="0.25"/>
    <row r="50" spans="1:1" ht="18" customHeight="1" x14ac:dyDescent="0.25">
      <c r="A50" s="1">
        <v>1</v>
      </c>
    </row>
    <row r="51" spans="1:1" ht="18" customHeight="1" x14ac:dyDescent="0.25"/>
    <row r="52" spans="1:1" ht="18" customHeight="1" x14ac:dyDescent="0.25"/>
    <row r="53" spans="1:1" ht="18" customHeight="1" x14ac:dyDescent="0.25"/>
    <row r="54" spans="1:1" ht="18" customHeight="1" x14ac:dyDescent="0.25"/>
    <row r="55" spans="1:1" ht="18" customHeight="1" x14ac:dyDescent="0.25"/>
    <row r="56" spans="1:1" ht="18" customHeight="1" x14ac:dyDescent="0.25"/>
    <row r="57" spans="1:1" ht="18" customHeight="1" x14ac:dyDescent="0.25"/>
    <row r="58" spans="1:1" ht="18" customHeight="1" x14ac:dyDescent="0.25"/>
    <row r="59" spans="1:1" ht="18" customHeight="1" x14ac:dyDescent="0.25"/>
    <row r="60" spans="1:1" ht="18" customHeight="1" x14ac:dyDescent="0.25"/>
    <row r="61" spans="1:1" ht="18" customHeight="1" x14ac:dyDescent="0.25"/>
    <row r="62" spans="1:1" ht="18" customHeight="1" x14ac:dyDescent="0.25"/>
    <row r="63" spans="1:1" ht="18" customHeight="1" x14ac:dyDescent="0.25"/>
    <row r="64" spans="1:1" ht="18" customHeight="1" x14ac:dyDescent="0.25"/>
    <row r="65" ht="18" customHeight="1" x14ac:dyDescent="0.25"/>
    <row r="66" ht="18" customHeight="1" x14ac:dyDescent="0.25"/>
    <row r="67" ht="18" customHeight="1" x14ac:dyDescent="0.25"/>
  </sheetData>
  <mergeCells count="24">
    <mergeCell ref="E44:I44"/>
    <mergeCell ref="A45:C45"/>
    <mergeCell ref="D45:G45"/>
    <mergeCell ref="H45:I45"/>
    <mergeCell ref="C34:I34"/>
    <mergeCell ref="C35:C36"/>
    <mergeCell ref="E35:F35"/>
    <mergeCell ref="G35:H35"/>
    <mergeCell ref="I35:I36"/>
    <mergeCell ref="A7:I7"/>
    <mergeCell ref="A8:I8"/>
    <mergeCell ref="A10:A11"/>
    <mergeCell ref="C10:D11"/>
    <mergeCell ref="E10:F10"/>
    <mergeCell ref="G10:H10"/>
    <mergeCell ref="I10:I11"/>
    <mergeCell ref="A4:D4"/>
    <mergeCell ref="E4:I4"/>
    <mergeCell ref="A5:D5"/>
    <mergeCell ref="A6:I6"/>
    <mergeCell ref="A2:D2"/>
    <mergeCell ref="E2:I2"/>
    <mergeCell ref="A3:D3"/>
    <mergeCell ref="E3:I3"/>
  </mergeCells>
  <phoneticPr fontId="13" type="noConversion"/>
  <conditionalFormatting sqref="F12:F33 H12:H33">
    <cfRule type="cellIs" dxfId="11" priority="25" stopIfTrue="1" operator="equal">
      <formula>"SVG"</formula>
    </cfRule>
    <cfRule type="cellIs" dxfId="10" priority="26" stopIfTrue="1" operator="equal">
      <formula>"SVXS"</formula>
    </cfRule>
  </conditionalFormatting>
  <pageMargins left="0.5" right="0.25" top="0.3" bottom="0.5" header="0" footer="0.25"/>
  <pageSetup paperSize="9" scale="95" orientation="portrait" verticalDpi="0" r:id="rId1"/>
  <headerFooter alignWithMargins="0">
    <oddFooter>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T60"/>
  <sheetViews>
    <sheetView view="pageBreakPreview" zoomScaleNormal="100" workbookViewId="0">
      <selection activeCell="C14" sqref="C14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57" t="s">
        <v>20</v>
      </c>
      <c r="B2" s="57"/>
      <c r="C2" s="57"/>
      <c r="D2" s="57"/>
      <c r="E2" s="58" t="s">
        <v>1</v>
      </c>
      <c r="F2" s="58"/>
      <c r="G2" s="58"/>
      <c r="H2" s="58"/>
      <c r="I2" s="5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54" t="s">
        <v>22</v>
      </c>
      <c r="B3" s="54"/>
      <c r="C3" s="54"/>
      <c r="D3" s="54"/>
      <c r="E3" s="59" t="s">
        <v>2</v>
      </c>
      <c r="F3" s="59"/>
      <c r="G3" s="59"/>
      <c r="H3" s="59"/>
      <c r="I3" s="5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54" t="s">
        <v>23</v>
      </c>
      <c r="B4" s="54"/>
      <c r="C4" s="54"/>
      <c r="D4" s="54"/>
      <c r="E4" s="54"/>
      <c r="F4" s="54"/>
      <c r="G4" s="54"/>
      <c r="H4" s="54"/>
      <c r="I4" s="5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55"/>
      <c r="B5" s="55"/>
      <c r="C5" s="55"/>
      <c r="D5" s="5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56" t="s">
        <v>3</v>
      </c>
      <c r="B6" s="56"/>
      <c r="C6" s="56"/>
      <c r="D6" s="56"/>
      <c r="E6" s="56"/>
      <c r="F6" s="56"/>
      <c r="G6" s="56"/>
      <c r="H6" s="56"/>
      <c r="I6" s="5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56" t="s">
        <v>218</v>
      </c>
      <c r="B7" s="56"/>
      <c r="C7" s="56"/>
      <c r="D7" s="56"/>
      <c r="E7" s="56"/>
      <c r="F7" s="56"/>
      <c r="G7" s="56"/>
      <c r="H7" s="56"/>
      <c r="I7" s="5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60" t="s">
        <v>222</v>
      </c>
      <c r="B8" s="60"/>
      <c r="C8" s="60"/>
      <c r="D8" s="60"/>
      <c r="E8" s="60"/>
      <c r="F8" s="60"/>
      <c r="G8" s="60"/>
      <c r="H8" s="60"/>
      <c r="I8" s="6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61" t="s">
        <v>4</v>
      </c>
      <c r="B10" s="27"/>
      <c r="C10" s="63" t="s">
        <v>5</v>
      </c>
      <c r="D10" s="64"/>
      <c r="E10" s="67" t="s">
        <v>217</v>
      </c>
      <c r="F10" s="68"/>
      <c r="G10" s="67" t="s">
        <v>6</v>
      </c>
      <c r="H10" s="68"/>
      <c r="I10" s="69" t="s">
        <v>7</v>
      </c>
    </row>
    <row r="11" spans="1:20" s="12" customFormat="1" ht="30" customHeight="1" x14ac:dyDescent="0.2">
      <c r="A11" s="62"/>
      <c r="B11" s="26"/>
      <c r="C11" s="65"/>
      <c r="D11" s="66"/>
      <c r="E11" s="13" t="s">
        <v>8</v>
      </c>
      <c r="F11" s="13" t="s">
        <v>9</v>
      </c>
      <c r="G11" s="13" t="s">
        <v>8</v>
      </c>
      <c r="H11" s="13" t="s">
        <v>9</v>
      </c>
      <c r="I11" s="62"/>
    </row>
    <row r="12" spans="1:20" s="12" customFormat="1" ht="20.100000000000001" customHeight="1" x14ac:dyDescent="0.2">
      <c r="A12" s="14">
        <v>1</v>
      </c>
      <c r="B12" s="28" t="s">
        <v>86</v>
      </c>
      <c r="C12" s="29" t="s">
        <v>87</v>
      </c>
      <c r="D12" s="46" t="s">
        <v>88</v>
      </c>
      <c r="E12" s="14"/>
      <c r="F12" s="31" t="str">
        <f t="shared" ref="F12:F24" si="0">IF(AND(E12&gt;=90),"XS",IF(AND(E12&gt;=80),"Tốt",IF(AND(E12&gt;=70),"Khá",IF(AND(E12&gt;=60),"TBK",IF(AND(E12&gt;=50),"TB",IF(AND(E12&gt;=30),"Yếu",IF(AND(E12&gt;=0),"Kém"," ")))))))</f>
        <v>Kém</v>
      </c>
      <c r="G12" s="14"/>
      <c r="H12" s="31" t="str">
        <f t="shared" ref="H12:H24" si="1">IF(AND(G12&gt;=90),"XS",IF(AND(G12&gt;=80),"Tốt",IF(AND(G12&gt;=70),"Khá",IF(AND(G12&gt;=60),"TBK",IF(AND(G12&gt;=50),"TB",IF(AND(G12&gt;=30),"Yếu",IF(AND(G12&gt;=0),"Kém"," ")))))))</f>
        <v>Kém</v>
      </c>
      <c r="I12" s="15"/>
    </row>
    <row r="13" spans="1:20" s="12" customFormat="1" ht="20.100000000000001" customHeight="1" x14ac:dyDescent="0.2">
      <c r="A13" s="14">
        <v>2</v>
      </c>
      <c r="B13" s="28" t="s">
        <v>89</v>
      </c>
      <c r="C13" s="43" t="s">
        <v>90</v>
      </c>
      <c r="D13" s="47" t="s">
        <v>27</v>
      </c>
      <c r="E13" s="14"/>
      <c r="F13" s="31" t="str">
        <f t="shared" si="0"/>
        <v>Kém</v>
      </c>
      <c r="G13" s="14"/>
      <c r="H13" s="31" t="str">
        <f t="shared" si="1"/>
        <v>Kém</v>
      </c>
      <c r="I13" s="15"/>
    </row>
    <row r="14" spans="1:20" s="12" customFormat="1" ht="20.100000000000001" customHeight="1" x14ac:dyDescent="0.2">
      <c r="A14" s="14">
        <v>3</v>
      </c>
      <c r="B14" s="28" t="s">
        <v>91</v>
      </c>
      <c r="C14" s="43" t="s">
        <v>92</v>
      </c>
      <c r="D14" s="47" t="s">
        <v>93</v>
      </c>
      <c r="E14" s="14"/>
      <c r="F14" s="31" t="str">
        <f t="shared" si="0"/>
        <v>Kém</v>
      </c>
      <c r="G14" s="14"/>
      <c r="H14" s="31" t="str">
        <f t="shared" si="1"/>
        <v>Kém</v>
      </c>
      <c r="I14" s="15"/>
    </row>
    <row r="15" spans="1:20" s="12" customFormat="1" ht="20.100000000000001" customHeight="1" x14ac:dyDescent="0.2">
      <c r="A15" s="14">
        <v>4</v>
      </c>
      <c r="B15" s="28" t="s">
        <v>94</v>
      </c>
      <c r="C15" s="43" t="s">
        <v>95</v>
      </c>
      <c r="D15" s="47" t="s">
        <v>96</v>
      </c>
      <c r="E15" s="14"/>
      <c r="F15" s="31" t="str">
        <f t="shared" si="0"/>
        <v>Kém</v>
      </c>
      <c r="G15" s="14"/>
      <c r="H15" s="31" t="str">
        <f t="shared" si="1"/>
        <v>Kém</v>
      </c>
      <c r="I15" s="15"/>
    </row>
    <row r="16" spans="1:20" s="12" customFormat="1" ht="20.100000000000001" customHeight="1" x14ac:dyDescent="0.2">
      <c r="A16" s="14">
        <v>5</v>
      </c>
      <c r="B16" s="28" t="s">
        <v>97</v>
      </c>
      <c r="C16" s="43" t="s">
        <v>98</v>
      </c>
      <c r="D16" s="47" t="s">
        <v>99</v>
      </c>
      <c r="E16" s="14"/>
      <c r="F16" s="31" t="str">
        <f t="shared" si="0"/>
        <v>Kém</v>
      </c>
      <c r="G16" s="14"/>
      <c r="H16" s="31" t="str">
        <f t="shared" si="1"/>
        <v>Kém</v>
      </c>
      <c r="I16" s="15"/>
    </row>
    <row r="17" spans="1:9" s="12" customFormat="1" ht="20.100000000000001" customHeight="1" x14ac:dyDescent="0.2">
      <c r="A17" s="14">
        <v>6</v>
      </c>
      <c r="B17" s="28" t="s">
        <v>100</v>
      </c>
      <c r="C17" s="43" t="s">
        <v>101</v>
      </c>
      <c r="D17" s="47" t="s">
        <v>102</v>
      </c>
      <c r="E17" s="14"/>
      <c r="F17" s="31" t="str">
        <f t="shared" si="0"/>
        <v>Kém</v>
      </c>
      <c r="G17" s="14"/>
      <c r="H17" s="31" t="str">
        <f t="shared" si="1"/>
        <v>Kém</v>
      </c>
      <c r="I17" s="15"/>
    </row>
    <row r="18" spans="1:9" s="12" customFormat="1" ht="20.100000000000001" customHeight="1" x14ac:dyDescent="0.2">
      <c r="A18" s="14">
        <v>7</v>
      </c>
      <c r="B18" s="28" t="s">
        <v>103</v>
      </c>
      <c r="C18" s="43" t="s">
        <v>104</v>
      </c>
      <c r="D18" s="47" t="s">
        <v>105</v>
      </c>
      <c r="E18" s="14"/>
      <c r="F18" s="31" t="str">
        <f t="shared" si="0"/>
        <v>Kém</v>
      </c>
      <c r="G18" s="14"/>
      <c r="H18" s="31" t="str">
        <f t="shared" si="1"/>
        <v>Kém</v>
      </c>
      <c r="I18" s="30"/>
    </row>
    <row r="19" spans="1:9" s="12" customFormat="1" ht="20.100000000000001" customHeight="1" x14ac:dyDescent="0.2">
      <c r="A19" s="14">
        <v>8</v>
      </c>
      <c r="B19" s="28" t="s">
        <v>106</v>
      </c>
      <c r="C19" s="43" t="s">
        <v>107</v>
      </c>
      <c r="D19" s="47" t="s">
        <v>108</v>
      </c>
      <c r="E19" s="14"/>
      <c r="F19" s="31" t="str">
        <f t="shared" si="0"/>
        <v>Kém</v>
      </c>
      <c r="G19" s="14"/>
      <c r="H19" s="31" t="str">
        <f t="shared" si="1"/>
        <v>Kém</v>
      </c>
      <c r="I19" s="15"/>
    </row>
    <row r="20" spans="1:9" s="12" customFormat="1" ht="20.100000000000001" customHeight="1" x14ac:dyDescent="0.2">
      <c r="A20" s="14">
        <v>9</v>
      </c>
      <c r="B20" s="28" t="s">
        <v>109</v>
      </c>
      <c r="C20" s="43" t="s">
        <v>110</v>
      </c>
      <c r="D20" s="47" t="s">
        <v>111</v>
      </c>
      <c r="E20" s="14"/>
      <c r="F20" s="31" t="str">
        <f t="shared" si="0"/>
        <v>Kém</v>
      </c>
      <c r="G20" s="14"/>
      <c r="H20" s="31" t="str">
        <f t="shared" si="1"/>
        <v>Kém</v>
      </c>
      <c r="I20" s="15"/>
    </row>
    <row r="21" spans="1:9" s="12" customFormat="1" ht="20.100000000000001" customHeight="1" x14ac:dyDescent="0.2">
      <c r="A21" s="14">
        <v>10</v>
      </c>
      <c r="B21" s="28" t="s">
        <v>112</v>
      </c>
      <c r="C21" s="43" t="s">
        <v>113</v>
      </c>
      <c r="D21" s="47" t="s">
        <v>114</v>
      </c>
      <c r="E21" s="14"/>
      <c r="F21" s="31" t="str">
        <f t="shared" si="0"/>
        <v>Kém</v>
      </c>
      <c r="G21" s="14"/>
      <c r="H21" s="31" t="str">
        <f t="shared" si="1"/>
        <v>Kém</v>
      </c>
      <c r="I21" s="15"/>
    </row>
    <row r="22" spans="1:9" s="12" customFormat="1" ht="20.100000000000001" customHeight="1" x14ac:dyDescent="0.2">
      <c r="A22" s="14">
        <v>11</v>
      </c>
      <c r="B22" s="28" t="s">
        <v>115</v>
      </c>
      <c r="C22" s="43" t="s">
        <v>47</v>
      </c>
      <c r="D22" s="47" t="s">
        <v>116</v>
      </c>
      <c r="E22" s="14"/>
      <c r="F22" s="31" t="str">
        <f t="shared" si="0"/>
        <v>Kém</v>
      </c>
      <c r="G22" s="14"/>
      <c r="H22" s="31" t="str">
        <f t="shared" si="1"/>
        <v>Kém</v>
      </c>
      <c r="I22" s="15"/>
    </row>
    <row r="23" spans="1:9" s="12" customFormat="1" ht="20.100000000000001" customHeight="1" x14ac:dyDescent="0.2">
      <c r="A23" s="14">
        <v>12</v>
      </c>
      <c r="B23" s="28" t="s">
        <v>117</v>
      </c>
      <c r="C23" s="43" t="s">
        <v>118</v>
      </c>
      <c r="D23" s="47" t="s">
        <v>119</v>
      </c>
      <c r="E23" s="14"/>
      <c r="F23" s="31" t="str">
        <f t="shared" si="0"/>
        <v>Kém</v>
      </c>
      <c r="G23" s="14"/>
      <c r="H23" s="31" t="str">
        <f t="shared" si="1"/>
        <v>Kém</v>
      </c>
      <c r="I23" s="30"/>
    </row>
    <row r="24" spans="1:9" s="12" customFormat="1" ht="20.100000000000001" customHeight="1" x14ac:dyDescent="0.2">
      <c r="A24" s="14">
        <v>13</v>
      </c>
      <c r="B24" s="28" t="s">
        <v>120</v>
      </c>
      <c r="C24" s="43" t="s">
        <v>121</v>
      </c>
      <c r="D24" s="47" t="s">
        <v>76</v>
      </c>
      <c r="E24" s="14"/>
      <c r="F24" s="31" t="str">
        <f t="shared" si="0"/>
        <v>Kém</v>
      </c>
      <c r="G24" s="14"/>
      <c r="H24" s="31" t="str">
        <f t="shared" si="1"/>
        <v>Kém</v>
      </c>
      <c r="I24" s="15"/>
    </row>
    <row r="25" spans="1:9" ht="24.95" customHeight="1" x14ac:dyDescent="0.25">
      <c r="A25" s="22"/>
      <c r="B25" s="22"/>
      <c r="C25" s="71" t="s">
        <v>10</v>
      </c>
      <c r="D25" s="71"/>
      <c r="E25" s="71"/>
      <c r="F25" s="71"/>
      <c r="G25" s="71"/>
      <c r="H25" s="71"/>
      <c r="I25" s="71"/>
    </row>
    <row r="26" spans="1:9" ht="20.100000000000001" customHeight="1" x14ac:dyDescent="0.25">
      <c r="C26" s="72" t="s">
        <v>11</v>
      </c>
      <c r="D26" s="25"/>
      <c r="E26" s="67" t="s">
        <v>217</v>
      </c>
      <c r="F26" s="68"/>
      <c r="G26" s="67" t="s">
        <v>6</v>
      </c>
      <c r="H26" s="68"/>
      <c r="I26" s="74" t="s">
        <v>7</v>
      </c>
    </row>
    <row r="27" spans="1:9" s="12" customFormat="1" ht="20.100000000000001" customHeight="1" x14ac:dyDescent="0.2">
      <c r="C27" s="73"/>
      <c r="D27" s="20"/>
      <c r="E27" s="13" t="s">
        <v>12</v>
      </c>
      <c r="F27" s="16" t="s">
        <v>13</v>
      </c>
      <c r="G27" s="13" t="s">
        <v>12</v>
      </c>
      <c r="H27" s="16" t="s">
        <v>13</v>
      </c>
      <c r="I27" s="75"/>
    </row>
    <row r="28" spans="1:9" ht="20.100000000000001" customHeight="1" x14ac:dyDescent="0.25">
      <c r="C28" s="23" t="s">
        <v>14</v>
      </c>
      <c r="D28" s="11"/>
      <c r="E28" s="32">
        <f>COUNTIF(F12:F24,"XS")</f>
        <v>0</v>
      </c>
      <c r="F28" s="36">
        <f>E28*100/A24</f>
        <v>0</v>
      </c>
      <c r="G28" s="32">
        <f>COUNTIF(H12:H24,"XS")</f>
        <v>0</v>
      </c>
      <c r="H28" s="36">
        <f>G28*100/A24</f>
        <v>0</v>
      </c>
      <c r="I28" s="17"/>
    </row>
    <row r="29" spans="1:9" ht="20.100000000000001" customHeight="1" x14ac:dyDescent="0.25">
      <c r="C29" s="23" t="s">
        <v>15</v>
      </c>
      <c r="D29" s="11"/>
      <c r="E29" s="32">
        <f>COUNTIF(F12:F24,"Tốt")</f>
        <v>0</v>
      </c>
      <c r="F29" s="37">
        <f>E29*100/A24</f>
        <v>0</v>
      </c>
      <c r="G29" s="32">
        <f>COUNTIF(H12:H24,"Tốt")</f>
        <v>0</v>
      </c>
      <c r="H29" s="37">
        <f>G29*100/A24</f>
        <v>0</v>
      </c>
      <c r="I29" s="17"/>
    </row>
    <row r="30" spans="1:9" ht="20.100000000000001" customHeight="1" x14ac:dyDescent="0.25">
      <c r="C30" s="23" t="s">
        <v>16</v>
      </c>
      <c r="D30" s="11"/>
      <c r="E30" s="32">
        <f>COUNTIF(F12:F24,"Khá")</f>
        <v>0</v>
      </c>
      <c r="F30" s="37">
        <f>E30*100/A24</f>
        <v>0</v>
      </c>
      <c r="G30" s="32">
        <f>COUNTIF(H12:H24,"Khá")</f>
        <v>0</v>
      </c>
      <c r="H30" s="37">
        <f>G30*100/A24</f>
        <v>0</v>
      </c>
      <c r="I30" s="17"/>
    </row>
    <row r="31" spans="1:9" ht="20.100000000000001" customHeight="1" x14ac:dyDescent="0.25">
      <c r="C31" s="23" t="s">
        <v>17</v>
      </c>
      <c r="D31" s="11"/>
      <c r="E31" s="32">
        <f>COUNTIF(F12:F24,"TB")</f>
        <v>0</v>
      </c>
      <c r="F31" s="37">
        <f>E31*100/A24</f>
        <v>0</v>
      </c>
      <c r="G31" s="32">
        <f>COUNTIF(H12:H24,"TB")</f>
        <v>0</v>
      </c>
      <c r="H31" s="37">
        <f>G31*100/A24</f>
        <v>0</v>
      </c>
      <c r="I31" s="17"/>
    </row>
    <row r="32" spans="1:9" ht="20.100000000000001" customHeight="1" x14ac:dyDescent="0.25">
      <c r="C32" s="23" t="s">
        <v>18</v>
      </c>
      <c r="D32" s="11"/>
      <c r="E32" s="32">
        <f>COUNTIF(F12:F24,"Yếu")</f>
        <v>0</v>
      </c>
      <c r="F32" s="36">
        <f>E32*100/A24</f>
        <v>0</v>
      </c>
      <c r="G32" s="32">
        <f>COUNTIF(H12:H24,"Yếu")</f>
        <v>0</v>
      </c>
      <c r="H32" s="36">
        <f>G32*100/A24</f>
        <v>0</v>
      </c>
      <c r="I32" s="17"/>
    </row>
    <row r="33" spans="1:9" ht="20.100000000000001" customHeight="1" thickBot="1" x14ac:dyDescent="0.3">
      <c r="C33" s="24" t="s">
        <v>84</v>
      </c>
      <c r="D33" s="21"/>
      <c r="E33" s="34">
        <f>COUNTIF(F12:F24,"Không XL")</f>
        <v>0</v>
      </c>
      <c r="F33" s="38">
        <f>E33*100/A24</f>
        <v>0</v>
      </c>
      <c r="G33" s="34">
        <f>COUNTIF(H12:H24,"Không XL")</f>
        <v>0</v>
      </c>
      <c r="H33" s="38">
        <f>G33*100/A24</f>
        <v>0</v>
      </c>
      <c r="I33" s="18"/>
    </row>
    <row r="34" spans="1:9" ht="15" customHeight="1" x14ac:dyDescent="0.25">
      <c r="C34" s="19"/>
      <c r="D34" s="19"/>
    </row>
    <row r="35" spans="1:9" ht="18" customHeight="1" x14ac:dyDescent="0.25">
      <c r="E35" s="70" t="s">
        <v>24</v>
      </c>
      <c r="F35" s="70"/>
      <c r="G35" s="70"/>
      <c r="H35" s="70"/>
      <c r="I35" s="70"/>
    </row>
    <row r="36" spans="1:9" ht="18" customHeight="1" x14ac:dyDescent="0.25">
      <c r="A36" s="54" t="s">
        <v>6</v>
      </c>
      <c r="B36" s="54"/>
      <c r="C36" s="54"/>
      <c r="D36" s="54" t="s">
        <v>85</v>
      </c>
      <c r="E36" s="54"/>
      <c r="F36" s="54"/>
      <c r="G36" s="54"/>
      <c r="H36" s="54" t="s">
        <v>19</v>
      </c>
      <c r="I36" s="54"/>
    </row>
    <row r="37" spans="1:9" ht="18" customHeight="1" x14ac:dyDescent="0.25"/>
    <row r="38" spans="1:9" ht="18" customHeight="1" x14ac:dyDescent="0.25"/>
    <row r="39" spans="1:9" ht="18" customHeight="1" x14ac:dyDescent="0.25"/>
    <row r="40" spans="1:9" ht="18" customHeight="1" x14ac:dyDescent="0.25"/>
    <row r="41" spans="1:9" ht="18" customHeight="1" x14ac:dyDescent="0.25"/>
    <row r="42" spans="1:9" ht="18" customHeight="1" x14ac:dyDescent="0.25"/>
    <row r="43" spans="1:9" ht="18" customHeight="1" x14ac:dyDescent="0.25">
      <c r="A43" s="1">
        <v>1</v>
      </c>
    </row>
    <row r="44" spans="1:9" ht="18" customHeight="1" x14ac:dyDescent="0.25"/>
    <row r="45" spans="1:9" ht="18" customHeight="1" x14ac:dyDescent="0.25"/>
    <row r="46" spans="1:9" ht="18" customHeight="1" x14ac:dyDescent="0.25"/>
    <row r="47" spans="1:9" ht="18" customHeight="1" x14ac:dyDescent="0.25"/>
    <row r="48" spans="1:9" ht="18" customHeight="1" x14ac:dyDescent="0.25"/>
    <row r="49" ht="18" customHeight="1" x14ac:dyDescent="0.25"/>
    <row r="50" ht="18" customHeight="1" x14ac:dyDescent="0.25"/>
    <row r="51" ht="18" customHeight="1" x14ac:dyDescent="0.25"/>
    <row r="52" ht="18" customHeight="1" x14ac:dyDescent="0.25"/>
    <row r="53" ht="18" customHeight="1" x14ac:dyDescent="0.25"/>
    <row r="54" ht="18" customHeight="1" x14ac:dyDescent="0.25"/>
    <row r="55" ht="18" customHeight="1" x14ac:dyDescent="0.25"/>
    <row r="56" ht="18" customHeight="1" x14ac:dyDescent="0.25"/>
    <row r="57" ht="18" customHeight="1" x14ac:dyDescent="0.25"/>
    <row r="58" ht="18" customHeight="1" x14ac:dyDescent="0.25"/>
    <row r="59" ht="18" customHeight="1" x14ac:dyDescent="0.25"/>
    <row r="60" ht="18" customHeight="1" x14ac:dyDescent="0.25"/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E35:I35"/>
    <mergeCell ref="A36:C36"/>
    <mergeCell ref="D36:G36"/>
    <mergeCell ref="H36:I36"/>
    <mergeCell ref="C25:I25"/>
    <mergeCell ref="C26:C27"/>
    <mergeCell ref="E26:F26"/>
    <mergeCell ref="G26:H26"/>
    <mergeCell ref="I26:I27"/>
  </mergeCells>
  <conditionalFormatting sqref="F15:F24 H15:H24">
    <cfRule type="cellIs" dxfId="9" priority="19" stopIfTrue="1" operator="equal">
      <formula>"SVG"</formula>
    </cfRule>
    <cfRule type="cellIs" dxfId="8" priority="20" stopIfTrue="1" operator="equal">
      <formula>"SVXS"</formula>
    </cfRule>
  </conditionalFormatting>
  <conditionalFormatting sqref="F12:F14 H12:H14">
    <cfRule type="cellIs" dxfId="7" priority="17" stopIfTrue="1" operator="equal">
      <formula>"SVG"</formula>
    </cfRule>
    <cfRule type="cellIs" dxfId="6" priority="18" stopIfTrue="1" operator="equal">
      <formula>"SVXS"</formula>
    </cfRule>
  </conditionalFormatting>
  <pageMargins left="0.5" right="0.25" top="0.3" bottom="0.5" header="0" footer="0.25"/>
  <pageSetup paperSize="9" scale="95" orientation="portrait" verticalDpi="0" r:id="rId1"/>
  <headerFooter alignWithMargins="0">
    <oddFooter>&amp;R&amp;P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T89"/>
  <sheetViews>
    <sheetView view="pageBreakPreview" zoomScaleNormal="100" workbookViewId="0">
      <selection activeCell="C15" sqref="C15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57" t="s">
        <v>20</v>
      </c>
      <c r="B2" s="57"/>
      <c r="C2" s="57"/>
      <c r="D2" s="57"/>
      <c r="E2" s="58" t="s">
        <v>1</v>
      </c>
      <c r="F2" s="58"/>
      <c r="G2" s="58"/>
      <c r="H2" s="58"/>
      <c r="I2" s="5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54" t="s">
        <v>22</v>
      </c>
      <c r="B3" s="54"/>
      <c r="C3" s="54"/>
      <c r="D3" s="54"/>
      <c r="E3" s="59" t="s">
        <v>2</v>
      </c>
      <c r="F3" s="59"/>
      <c r="G3" s="59"/>
      <c r="H3" s="59"/>
      <c r="I3" s="5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54" t="s">
        <v>23</v>
      </c>
      <c r="B4" s="54"/>
      <c r="C4" s="54"/>
      <c r="D4" s="54"/>
      <c r="E4" s="54"/>
      <c r="F4" s="54"/>
      <c r="G4" s="54"/>
      <c r="H4" s="54"/>
      <c r="I4" s="5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55"/>
      <c r="B5" s="55"/>
      <c r="C5" s="55"/>
      <c r="D5" s="5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56" t="s">
        <v>3</v>
      </c>
      <c r="B6" s="56"/>
      <c r="C6" s="56"/>
      <c r="D6" s="56"/>
      <c r="E6" s="56"/>
      <c r="F6" s="56"/>
      <c r="G6" s="56"/>
      <c r="H6" s="56"/>
      <c r="I6" s="5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56" t="s">
        <v>218</v>
      </c>
      <c r="B7" s="56"/>
      <c r="C7" s="56"/>
      <c r="D7" s="56"/>
      <c r="E7" s="56"/>
      <c r="F7" s="56"/>
      <c r="G7" s="56"/>
      <c r="H7" s="56"/>
      <c r="I7" s="5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60" t="s">
        <v>221</v>
      </c>
      <c r="B8" s="60"/>
      <c r="C8" s="60"/>
      <c r="D8" s="60"/>
      <c r="E8" s="60"/>
      <c r="F8" s="60"/>
      <c r="G8" s="60"/>
      <c r="H8" s="60"/>
      <c r="I8" s="6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61" t="s">
        <v>4</v>
      </c>
      <c r="B10" s="27"/>
      <c r="C10" s="63" t="s">
        <v>5</v>
      </c>
      <c r="D10" s="64"/>
      <c r="E10" s="67" t="s">
        <v>217</v>
      </c>
      <c r="F10" s="68"/>
      <c r="G10" s="67" t="s">
        <v>6</v>
      </c>
      <c r="H10" s="68"/>
      <c r="I10" s="69" t="s">
        <v>7</v>
      </c>
    </row>
    <row r="11" spans="1:20" s="12" customFormat="1" ht="30" customHeight="1" x14ac:dyDescent="0.2">
      <c r="A11" s="79"/>
      <c r="B11" s="26"/>
      <c r="C11" s="65"/>
      <c r="D11" s="66"/>
      <c r="E11" s="13" t="s">
        <v>8</v>
      </c>
      <c r="F11" s="13" t="s">
        <v>9</v>
      </c>
      <c r="G11" s="13" t="s">
        <v>8</v>
      </c>
      <c r="H11" s="13" t="s">
        <v>9</v>
      </c>
      <c r="I11" s="62"/>
    </row>
    <row r="12" spans="1:20" s="12" customFormat="1" ht="20.100000000000001" customHeight="1" x14ac:dyDescent="0.2">
      <c r="A12" s="14">
        <v>1</v>
      </c>
      <c r="B12" s="28" t="s">
        <v>122</v>
      </c>
      <c r="C12" s="48" t="s">
        <v>123</v>
      </c>
      <c r="D12" s="49" t="s">
        <v>124</v>
      </c>
      <c r="E12" s="14"/>
      <c r="F12" s="31" t="str">
        <f t="shared" ref="F12:F50" si="0">IF(AND(E12&gt;=90),"XS",IF(AND(E12&gt;=80),"Tốt",IF(AND(E12&gt;=70),"Khá",IF(AND(E12&gt;=60),"TBK",IF(AND(E12&gt;=50),"TB",IF(AND(E12&gt;=30),"Yếu",IF(AND(E12&gt;=0),"Kém"," ")))))))</f>
        <v>Kém</v>
      </c>
      <c r="G12" s="14"/>
      <c r="H12" s="31" t="str">
        <f t="shared" ref="H12:H50" si="1">IF(AND(G12&gt;=90),"XS",IF(AND(G12&gt;=80),"Tốt",IF(AND(G12&gt;=70),"Khá",IF(AND(G12&gt;=60),"TBK",IF(AND(G12&gt;=50),"TB",IF(AND(G12&gt;=30),"Yếu",IF(AND(G12&gt;=0),"Kém"," ")))))))</f>
        <v>Kém</v>
      </c>
      <c r="I12" s="15"/>
    </row>
    <row r="13" spans="1:20" s="12" customFormat="1" ht="20.100000000000001" customHeight="1" x14ac:dyDescent="0.2">
      <c r="A13" s="14">
        <v>2</v>
      </c>
      <c r="B13" s="28" t="s">
        <v>125</v>
      </c>
      <c r="C13" s="50" t="s">
        <v>126</v>
      </c>
      <c r="D13" s="51" t="s">
        <v>93</v>
      </c>
      <c r="E13" s="14"/>
      <c r="F13" s="31" t="str">
        <f t="shared" si="0"/>
        <v>Kém</v>
      </c>
      <c r="G13" s="14"/>
      <c r="H13" s="31" t="str">
        <f t="shared" si="1"/>
        <v>Kém</v>
      </c>
      <c r="I13" s="15"/>
    </row>
    <row r="14" spans="1:20" s="12" customFormat="1" ht="20.100000000000001" customHeight="1" x14ac:dyDescent="0.2">
      <c r="A14" s="14">
        <v>3</v>
      </c>
      <c r="B14" s="28" t="s">
        <v>127</v>
      </c>
      <c r="C14" s="50" t="s">
        <v>128</v>
      </c>
      <c r="D14" s="51" t="s">
        <v>129</v>
      </c>
      <c r="E14" s="14"/>
      <c r="F14" s="31" t="str">
        <f t="shared" si="0"/>
        <v>Kém</v>
      </c>
      <c r="G14" s="14"/>
      <c r="H14" s="31" t="str">
        <f t="shared" si="1"/>
        <v>Kém</v>
      </c>
      <c r="I14" s="15"/>
    </row>
    <row r="15" spans="1:20" s="12" customFormat="1" ht="20.100000000000001" customHeight="1" x14ac:dyDescent="0.2">
      <c r="A15" s="14">
        <v>4</v>
      </c>
      <c r="B15" s="28" t="s">
        <v>130</v>
      </c>
      <c r="C15" s="50" t="s">
        <v>131</v>
      </c>
      <c r="D15" s="51" t="s">
        <v>132</v>
      </c>
      <c r="E15" s="14"/>
      <c r="F15" s="31" t="str">
        <f t="shared" si="0"/>
        <v>Kém</v>
      </c>
      <c r="G15" s="14"/>
      <c r="H15" s="31" t="str">
        <f t="shared" si="1"/>
        <v>Kém</v>
      </c>
      <c r="I15" s="15"/>
    </row>
    <row r="16" spans="1:20" s="12" customFormat="1" ht="20.100000000000001" customHeight="1" x14ac:dyDescent="0.2">
      <c r="A16" s="14">
        <v>5</v>
      </c>
      <c r="B16" s="28" t="s">
        <v>133</v>
      </c>
      <c r="C16" s="50" t="s">
        <v>134</v>
      </c>
      <c r="D16" s="51" t="s">
        <v>135</v>
      </c>
      <c r="E16" s="14"/>
      <c r="F16" s="31" t="str">
        <f t="shared" si="0"/>
        <v>Kém</v>
      </c>
      <c r="G16" s="14"/>
      <c r="H16" s="31" t="str">
        <f t="shared" si="1"/>
        <v>Kém</v>
      </c>
      <c r="I16" s="15"/>
    </row>
    <row r="17" spans="1:9" s="12" customFormat="1" ht="20.100000000000001" customHeight="1" x14ac:dyDescent="0.2">
      <c r="A17" s="14">
        <v>6</v>
      </c>
      <c r="B17" s="28" t="s">
        <v>136</v>
      </c>
      <c r="C17" s="50" t="s">
        <v>137</v>
      </c>
      <c r="D17" s="51" t="s">
        <v>138</v>
      </c>
      <c r="E17" s="14"/>
      <c r="F17" s="31" t="str">
        <f t="shared" si="0"/>
        <v>Kém</v>
      </c>
      <c r="G17" s="14"/>
      <c r="H17" s="31" t="str">
        <f t="shared" si="1"/>
        <v>Kém</v>
      </c>
      <c r="I17" s="15"/>
    </row>
    <row r="18" spans="1:9" s="12" customFormat="1" ht="20.100000000000001" customHeight="1" x14ac:dyDescent="0.2">
      <c r="A18" s="14">
        <v>7</v>
      </c>
      <c r="B18" s="28" t="s">
        <v>139</v>
      </c>
      <c r="C18" s="50" t="s">
        <v>140</v>
      </c>
      <c r="D18" s="51" t="s">
        <v>141</v>
      </c>
      <c r="E18" s="14"/>
      <c r="F18" s="31" t="str">
        <f t="shared" si="0"/>
        <v>Kém</v>
      </c>
      <c r="G18" s="14"/>
      <c r="H18" s="31" t="str">
        <f t="shared" si="1"/>
        <v>Kém</v>
      </c>
      <c r="I18" s="30"/>
    </row>
    <row r="19" spans="1:9" s="12" customFormat="1" ht="20.100000000000001" customHeight="1" x14ac:dyDescent="0.2">
      <c r="A19" s="14">
        <v>8</v>
      </c>
      <c r="B19" s="28" t="s">
        <v>142</v>
      </c>
      <c r="C19" s="50" t="s">
        <v>143</v>
      </c>
      <c r="D19" s="51" t="s">
        <v>144</v>
      </c>
      <c r="E19" s="14"/>
      <c r="F19" s="31" t="str">
        <f t="shared" si="0"/>
        <v>Kém</v>
      </c>
      <c r="G19" s="14"/>
      <c r="H19" s="31" t="str">
        <f t="shared" si="1"/>
        <v>Kém</v>
      </c>
      <c r="I19" s="15"/>
    </row>
    <row r="20" spans="1:9" s="12" customFormat="1" ht="20.100000000000001" customHeight="1" x14ac:dyDescent="0.2">
      <c r="A20" s="14">
        <v>9</v>
      </c>
      <c r="B20" s="28" t="s">
        <v>145</v>
      </c>
      <c r="C20" s="50" t="s">
        <v>146</v>
      </c>
      <c r="D20" s="51" t="s">
        <v>147</v>
      </c>
      <c r="E20" s="14"/>
      <c r="F20" s="31" t="str">
        <f t="shared" si="0"/>
        <v>Kém</v>
      </c>
      <c r="G20" s="14"/>
      <c r="H20" s="31" t="str">
        <f t="shared" si="1"/>
        <v>Kém</v>
      </c>
      <c r="I20" s="15"/>
    </row>
    <row r="21" spans="1:9" s="12" customFormat="1" ht="20.100000000000001" customHeight="1" x14ac:dyDescent="0.2">
      <c r="A21" s="14">
        <v>10</v>
      </c>
      <c r="B21" s="28" t="s">
        <v>148</v>
      </c>
      <c r="C21" s="50" t="s">
        <v>47</v>
      </c>
      <c r="D21" s="51" t="s">
        <v>149</v>
      </c>
      <c r="E21" s="14"/>
      <c r="F21" s="31" t="str">
        <f t="shared" si="0"/>
        <v>Kém</v>
      </c>
      <c r="G21" s="14"/>
      <c r="H21" s="31" t="str">
        <f t="shared" si="1"/>
        <v>Kém</v>
      </c>
      <c r="I21" s="15"/>
    </row>
    <row r="22" spans="1:9" s="12" customFormat="1" ht="20.100000000000001" customHeight="1" x14ac:dyDescent="0.2">
      <c r="A22" s="14">
        <v>11</v>
      </c>
      <c r="B22" s="28" t="s">
        <v>150</v>
      </c>
      <c r="C22" s="50" t="s">
        <v>151</v>
      </c>
      <c r="D22" s="51" t="s">
        <v>99</v>
      </c>
      <c r="E22" s="14"/>
      <c r="F22" s="31" t="str">
        <f t="shared" si="0"/>
        <v>Kém</v>
      </c>
      <c r="G22" s="14"/>
      <c r="H22" s="31" t="str">
        <f t="shared" si="1"/>
        <v>Kém</v>
      </c>
      <c r="I22" s="15"/>
    </row>
    <row r="23" spans="1:9" s="12" customFormat="1" ht="20.100000000000001" customHeight="1" x14ac:dyDescent="0.2">
      <c r="A23" s="14">
        <v>12</v>
      </c>
      <c r="B23" s="28" t="s">
        <v>152</v>
      </c>
      <c r="C23" s="50" t="s">
        <v>153</v>
      </c>
      <c r="D23" s="51" t="s">
        <v>154</v>
      </c>
      <c r="E23" s="14"/>
      <c r="F23" s="31" t="str">
        <f t="shared" si="0"/>
        <v>Kém</v>
      </c>
      <c r="G23" s="14"/>
      <c r="H23" s="31" t="str">
        <f t="shared" si="1"/>
        <v>Kém</v>
      </c>
      <c r="I23" s="30"/>
    </row>
    <row r="24" spans="1:9" s="12" customFormat="1" ht="20.100000000000001" customHeight="1" x14ac:dyDescent="0.2">
      <c r="A24" s="14">
        <v>13</v>
      </c>
      <c r="B24" s="28" t="s">
        <v>155</v>
      </c>
      <c r="C24" s="50" t="s">
        <v>156</v>
      </c>
      <c r="D24" s="51" t="s">
        <v>157</v>
      </c>
      <c r="E24" s="14"/>
      <c r="F24" s="31" t="str">
        <f t="shared" si="0"/>
        <v>Kém</v>
      </c>
      <c r="G24" s="14"/>
      <c r="H24" s="31" t="str">
        <f t="shared" si="1"/>
        <v>Kém</v>
      </c>
      <c r="I24" s="15"/>
    </row>
    <row r="25" spans="1:9" s="12" customFormat="1" ht="20.100000000000001" customHeight="1" x14ac:dyDescent="0.2">
      <c r="A25" s="14">
        <v>14</v>
      </c>
      <c r="B25" s="28" t="s">
        <v>158</v>
      </c>
      <c r="C25" s="50" t="s">
        <v>159</v>
      </c>
      <c r="D25" s="51" t="s">
        <v>160</v>
      </c>
      <c r="E25" s="14"/>
      <c r="F25" s="31" t="str">
        <f t="shared" si="0"/>
        <v>Kém</v>
      </c>
      <c r="G25" s="14"/>
      <c r="H25" s="31" t="str">
        <f t="shared" si="1"/>
        <v>Kém</v>
      </c>
      <c r="I25" s="30"/>
    </row>
    <row r="26" spans="1:9" s="12" customFormat="1" ht="20.100000000000001" customHeight="1" x14ac:dyDescent="0.2">
      <c r="A26" s="14">
        <v>15</v>
      </c>
      <c r="B26" s="28" t="s">
        <v>161</v>
      </c>
      <c r="C26" s="50" t="s">
        <v>162</v>
      </c>
      <c r="D26" s="51" t="s">
        <v>111</v>
      </c>
      <c r="E26" s="14"/>
      <c r="F26" s="31" t="str">
        <f t="shared" si="0"/>
        <v>Kém</v>
      </c>
      <c r="G26" s="14"/>
      <c r="H26" s="31" t="str">
        <f t="shared" si="1"/>
        <v>Kém</v>
      </c>
      <c r="I26" s="15"/>
    </row>
    <row r="27" spans="1:9" s="12" customFormat="1" ht="20.100000000000001" customHeight="1" x14ac:dyDescent="0.2">
      <c r="A27" s="14">
        <v>16</v>
      </c>
      <c r="B27" s="28" t="s">
        <v>163</v>
      </c>
      <c r="C27" s="50" t="s">
        <v>164</v>
      </c>
      <c r="D27" s="51" t="s">
        <v>111</v>
      </c>
      <c r="E27" s="14"/>
      <c r="F27" s="31" t="str">
        <f t="shared" si="0"/>
        <v>Kém</v>
      </c>
      <c r="G27" s="14"/>
      <c r="H27" s="31" t="str">
        <f t="shared" si="1"/>
        <v>Kém</v>
      </c>
      <c r="I27" s="15"/>
    </row>
    <row r="28" spans="1:9" s="12" customFormat="1" ht="20.100000000000001" customHeight="1" x14ac:dyDescent="0.2">
      <c r="A28" s="14">
        <v>17</v>
      </c>
      <c r="B28" s="28" t="s">
        <v>165</v>
      </c>
      <c r="C28" s="50" t="s">
        <v>166</v>
      </c>
      <c r="D28" s="51" t="s">
        <v>167</v>
      </c>
      <c r="E28" s="14"/>
      <c r="F28" s="31" t="str">
        <f t="shared" si="0"/>
        <v>Kém</v>
      </c>
      <c r="G28" s="14"/>
      <c r="H28" s="31" t="str">
        <f t="shared" si="1"/>
        <v>Kém</v>
      </c>
      <c r="I28" s="30"/>
    </row>
    <row r="29" spans="1:9" s="12" customFormat="1" ht="20.100000000000001" customHeight="1" x14ac:dyDescent="0.2">
      <c r="A29" s="14">
        <v>18</v>
      </c>
      <c r="B29" s="28" t="s">
        <v>168</v>
      </c>
      <c r="C29" s="50" t="s">
        <v>126</v>
      </c>
      <c r="D29" s="51" t="s">
        <v>169</v>
      </c>
      <c r="E29" s="14"/>
      <c r="F29" s="31" t="str">
        <f t="shared" si="0"/>
        <v>Kém</v>
      </c>
      <c r="G29" s="14"/>
      <c r="H29" s="31" t="str">
        <f t="shared" si="1"/>
        <v>Kém</v>
      </c>
      <c r="I29" s="30"/>
    </row>
    <row r="30" spans="1:9" s="12" customFormat="1" ht="20.100000000000001" customHeight="1" x14ac:dyDescent="0.2">
      <c r="A30" s="14">
        <v>19</v>
      </c>
      <c r="B30" s="28" t="s">
        <v>170</v>
      </c>
      <c r="C30" s="50" t="s">
        <v>47</v>
      </c>
      <c r="D30" s="51" t="s">
        <v>171</v>
      </c>
      <c r="E30" s="14"/>
      <c r="F30" s="31" t="str">
        <f t="shared" si="0"/>
        <v>Kém</v>
      </c>
      <c r="G30" s="14"/>
      <c r="H30" s="31" t="str">
        <f t="shared" si="1"/>
        <v>Kém</v>
      </c>
      <c r="I30" s="15"/>
    </row>
    <row r="31" spans="1:9" s="12" customFormat="1" ht="20.100000000000001" customHeight="1" x14ac:dyDescent="0.2">
      <c r="A31" s="14">
        <v>20</v>
      </c>
      <c r="B31" s="28" t="s">
        <v>172</v>
      </c>
      <c r="C31" s="50" t="s">
        <v>173</v>
      </c>
      <c r="D31" s="51" t="s">
        <v>174</v>
      </c>
      <c r="E31" s="14"/>
      <c r="F31" s="31" t="str">
        <f t="shared" si="0"/>
        <v>Kém</v>
      </c>
      <c r="G31" s="14"/>
      <c r="H31" s="31" t="str">
        <f t="shared" si="1"/>
        <v>Kém</v>
      </c>
      <c r="I31" s="15"/>
    </row>
    <row r="32" spans="1:9" s="12" customFormat="1" ht="20.100000000000001" customHeight="1" x14ac:dyDescent="0.2">
      <c r="A32" s="14">
        <v>21</v>
      </c>
      <c r="B32" s="28" t="s">
        <v>175</v>
      </c>
      <c r="C32" s="50" t="s">
        <v>176</v>
      </c>
      <c r="D32" s="51" t="s">
        <v>174</v>
      </c>
      <c r="E32" s="14"/>
      <c r="F32" s="31" t="str">
        <f t="shared" si="0"/>
        <v>Kém</v>
      </c>
      <c r="G32" s="14"/>
      <c r="H32" s="31" t="str">
        <f t="shared" si="1"/>
        <v>Kém</v>
      </c>
      <c r="I32" s="15"/>
    </row>
    <row r="33" spans="1:9" s="12" customFormat="1" ht="20.100000000000001" customHeight="1" x14ac:dyDescent="0.2">
      <c r="A33" s="14">
        <v>22</v>
      </c>
      <c r="B33" s="28" t="s">
        <v>177</v>
      </c>
      <c r="C33" s="50" t="s">
        <v>44</v>
      </c>
      <c r="D33" s="51" t="s">
        <v>178</v>
      </c>
      <c r="E33" s="14"/>
      <c r="F33" s="31" t="str">
        <f t="shared" si="0"/>
        <v>Kém</v>
      </c>
      <c r="G33" s="14"/>
      <c r="H33" s="31" t="str">
        <f t="shared" si="1"/>
        <v>Kém</v>
      </c>
      <c r="I33" s="15"/>
    </row>
    <row r="34" spans="1:9" s="12" customFormat="1" ht="20.100000000000001" customHeight="1" x14ac:dyDescent="0.2">
      <c r="A34" s="14">
        <v>23</v>
      </c>
      <c r="B34" s="28" t="s">
        <v>179</v>
      </c>
      <c r="C34" s="50" t="s">
        <v>180</v>
      </c>
      <c r="D34" s="51" t="s">
        <v>181</v>
      </c>
      <c r="E34" s="14"/>
      <c r="F34" s="31" t="str">
        <f t="shared" si="0"/>
        <v>Kém</v>
      </c>
      <c r="G34" s="14"/>
      <c r="H34" s="31" t="str">
        <f t="shared" si="1"/>
        <v>Kém</v>
      </c>
      <c r="I34" s="15"/>
    </row>
    <row r="35" spans="1:9" s="12" customFormat="1" ht="20.100000000000001" customHeight="1" x14ac:dyDescent="0.2">
      <c r="A35" s="14">
        <v>24</v>
      </c>
      <c r="B35" s="28" t="s">
        <v>182</v>
      </c>
      <c r="C35" s="50" t="s">
        <v>110</v>
      </c>
      <c r="D35" s="51" t="s">
        <v>183</v>
      </c>
      <c r="E35" s="14"/>
      <c r="F35" s="31" t="str">
        <f t="shared" si="0"/>
        <v>Kém</v>
      </c>
      <c r="G35" s="14"/>
      <c r="H35" s="31" t="str">
        <f t="shared" si="1"/>
        <v>Kém</v>
      </c>
      <c r="I35" s="15"/>
    </row>
    <row r="36" spans="1:9" s="12" customFormat="1" ht="20.100000000000001" customHeight="1" x14ac:dyDescent="0.2">
      <c r="A36" s="14">
        <v>25</v>
      </c>
      <c r="B36" s="28" t="s">
        <v>184</v>
      </c>
      <c r="C36" s="50" t="s">
        <v>185</v>
      </c>
      <c r="D36" s="51" t="s">
        <v>48</v>
      </c>
      <c r="E36" s="14"/>
      <c r="F36" s="31" t="str">
        <f t="shared" si="0"/>
        <v>Kém</v>
      </c>
      <c r="G36" s="14"/>
      <c r="H36" s="31" t="str">
        <f t="shared" si="1"/>
        <v>Kém</v>
      </c>
      <c r="I36" s="15"/>
    </row>
    <row r="37" spans="1:9" s="12" customFormat="1" ht="20.100000000000001" customHeight="1" x14ac:dyDescent="0.2">
      <c r="A37" s="14">
        <v>26</v>
      </c>
      <c r="B37" s="28" t="s">
        <v>186</v>
      </c>
      <c r="C37" s="50" t="s">
        <v>187</v>
      </c>
      <c r="D37" s="51" t="s">
        <v>188</v>
      </c>
      <c r="E37" s="14"/>
      <c r="F37" s="31" t="str">
        <f t="shared" si="0"/>
        <v>Kém</v>
      </c>
      <c r="G37" s="14"/>
      <c r="H37" s="31" t="str">
        <f t="shared" si="1"/>
        <v>Kém</v>
      </c>
      <c r="I37" s="15"/>
    </row>
    <row r="38" spans="1:9" s="12" customFormat="1" ht="20.100000000000001" customHeight="1" x14ac:dyDescent="0.2">
      <c r="A38" s="14">
        <v>27</v>
      </c>
      <c r="B38" s="28" t="s">
        <v>189</v>
      </c>
      <c r="C38" s="50" t="s">
        <v>190</v>
      </c>
      <c r="D38" s="51" t="s">
        <v>191</v>
      </c>
      <c r="E38" s="14"/>
      <c r="F38" s="31" t="str">
        <f t="shared" si="0"/>
        <v>Kém</v>
      </c>
      <c r="G38" s="14"/>
      <c r="H38" s="31" t="str">
        <f t="shared" si="1"/>
        <v>Kém</v>
      </c>
      <c r="I38" s="15"/>
    </row>
    <row r="39" spans="1:9" s="12" customFormat="1" ht="20.100000000000001" customHeight="1" x14ac:dyDescent="0.2">
      <c r="A39" s="14">
        <v>28</v>
      </c>
      <c r="B39" s="28" t="s">
        <v>192</v>
      </c>
      <c r="C39" s="50" t="s">
        <v>193</v>
      </c>
      <c r="D39" s="51" t="s">
        <v>51</v>
      </c>
      <c r="E39" s="14"/>
      <c r="F39" s="31" t="str">
        <f t="shared" si="0"/>
        <v>Kém</v>
      </c>
      <c r="G39" s="14"/>
      <c r="H39" s="31" t="str">
        <f t="shared" si="1"/>
        <v>Kém</v>
      </c>
      <c r="I39" s="30"/>
    </row>
    <row r="40" spans="1:9" s="12" customFormat="1" ht="20.100000000000001" customHeight="1" x14ac:dyDescent="0.2">
      <c r="A40" s="14">
        <v>29</v>
      </c>
      <c r="B40" s="28" t="s">
        <v>194</v>
      </c>
      <c r="C40" s="50" t="s">
        <v>195</v>
      </c>
      <c r="D40" s="51" t="s">
        <v>196</v>
      </c>
      <c r="E40" s="14"/>
      <c r="F40" s="31" t="str">
        <f t="shared" si="0"/>
        <v>Kém</v>
      </c>
      <c r="G40" s="14"/>
      <c r="H40" s="31" t="str">
        <f t="shared" si="1"/>
        <v>Kém</v>
      </c>
      <c r="I40" s="15"/>
    </row>
    <row r="41" spans="1:9" s="12" customFormat="1" ht="20.100000000000001" customHeight="1" x14ac:dyDescent="0.2">
      <c r="A41" s="14">
        <v>30</v>
      </c>
      <c r="B41" s="28" t="s">
        <v>197</v>
      </c>
      <c r="C41" s="50" t="s">
        <v>198</v>
      </c>
      <c r="D41" s="51" t="s">
        <v>196</v>
      </c>
      <c r="E41" s="14"/>
      <c r="F41" s="31" t="str">
        <f t="shared" si="0"/>
        <v>Kém</v>
      </c>
      <c r="G41" s="14"/>
      <c r="H41" s="31" t="str">
        <f t="shared" si="1"/>
        <v>Kém</v>
      </c>
      <c r="I41" s="15"/>
    </row>
    <row r="42" spans="1:9" s="12" customFormat="1" ht="20.100000000000001" customHeight="1" x14ac:dyDescent="0.2">
      <c r="A42" s="14">
        <v>31</v>
      </c>
      <c r="B42" s="28" t="s">
        <v>199</v>
      </c>
      <c r="C42" s="50" t="s">
        <v>200</v>
      </c>
      <c r="D42" s="51" t="s">
        <v>196</v>
      </c>
      <c r="E42" s="14"/>
      <c r="F42" s="31" t="str">
        <f t="shared" si="0"/>
        <v>Kém</v>
      </c>
      <c r="G42" s="14"/>
      <c r="H42" s="31" t="str">
        <f t="shared" si="1"/>
        <v>Kém</v>
      </c>
      <c r="I42" s="15"/>
    </row>
    <row r="43" spans="1:9" s="12" customFormat="1" ht="20.100000000000001" customHeight="1" x14ac:dyDescent="0.2">
      <c r="A43" s="14">
        <v>32</v>
      </c>
      <c r="B43" s="28" t="s">
        <v>201</v>
      </c>
      <c r="C43" s="50" t="s">
        <v>202</v>
      </c>
      <c r="D43" s="51" t="s">
        <v>196</v>
      </c>
      <c r="E43" s="14"/>
      <c r="F43" s="31" t="str">
        <f t="shared" si="0"/>
        <v>Kém</v>
      </c>
      <c r="G43" s="14"/>
      <c r="H43" s="31" t="str">
        <f t="shared" si="1"/>
        <v>Kém</v>
      </c>
      <c r="I43" s="15"/>
    </row>
    <row r="44" spans="1:9" s="12" customFormat="1" ht="20.100000000000001" customHeight="1" x14ac:dyDescent="0.2">
      <c r="A44" s="14">
        <v>33</v>
      </c>
      <c r="B44" s="28" t="s">
        <v>203</v>
      </c>
      <c r="C44" s="50" t="s">
        <v>204</v>
      </c>
      <c r="D44" s="51" t="s">
        <v>205</v>
      </c>
      <c r="E44" s="14"/>
      <c r="F44" s="31" t="str">
        <f t="shared" si="0"/>
        <v>Kém</v>
      </c>
      <c r="G44" s="14"/>
      <c r="H44" s="31" t="str">
        <f t="shared" si="1"/>
        <v>Kém</v>
      </c>
      <c r="I44" s="30"/>
    </row>
    <row r="45" spans="1:9" s="12" customFormat="1" ht="20.100000000000001" customHeight="1" x14ac:dyDescent="0.2">
      <c r="A45" s="14">
        <v>34</v>
      </c>
      <c r="B45" s="28" t="s">
        <v>206</v>
      </c>
      <c r="C45" s="50" t="s">
        <v>128</v>
      </c>
      <c r="D45" s="51" t="s">
        <v>62</v>
      </c>
      <c r="E45" s="14"/>
      <c r="F45" s="31" t="str">
        <f t="shared" si="0"/>
        <v>Kém</v>
      </c>
      <c r="G45" s="14"/>
      <c r="H45" s="31" t="str">
        <f t="shared" si="1"/>
        <v>Kém</v>
      </c>
      <c r="I45" s="15"/>
    </row>
    <row r="46" spans="1:9" s="12" customFormat="1" ht="20.100000000000001" customHeight="1" x14ac:dyDescent="0.2">
      <c r="A46" s="14">
        <v>35</v>
      </c>
      <c r="B46" s="28" t="s">
        <v>207</v>
      </c>
      <c r="C46" s="50" t="s">
        <v>126</v>
      </c>
      <c r="D46" s="51" t="s">
        <v>79</v>
      </c>
      <c r="E46" s="14"/>
      <c r="F46" s="31" t="str">
        <f t="shared" si="0"/>
        <v>Kém</v>
      </c>
      <c r="G46" s="14"/>
      <c r="H46" s="31" t="str">
        <f t="shared" si="1"/>
        <v>Kém</v>
      </c>
      <c r="I46" s="30"/>
    </row>
    <row r="47" spans="1:9" s="12" customFormat="1" ht="20.100000000000001" customHeight="1" x14ac:dyDescent="0.2">
      <c r="A47" s="14">
        <v>36</v>
      </c>
      <c r="B47" s="28" t="s">
        <v>208</v>
      </c>
      <c r="C47" s="50" t="s">
        <v>209</v>
      </c>
      <c r="D47" s="51" t="s">
        <v>79</v>
      </c>
      <c r="E47" s="14"/>
      <c r="F47" s="31" t="str">
        <f t="shared" si="0"/>
        <v>Kém</v>
      </c>
      <c r="G47" s="14"/>
      <c r="H47" s="31" t="str">
        <f t="shared" si="1"/>
        <v>Kém</v>
      </c>
      <c r="I47" s="15"/>
    </row>
    <row r="48" spans="1:9" s="12" customFormat="1" ht="20.100000000000001" customHeight="1" x14ac:dyDescent="0.2">
      <c r="A48" s="14">
        <v>37</v>
      </c>
      <c r="B48" s="28" t="s">
        <v>210</v>
      </c>
      <c r="C48" s="50" t="s">
        <v>211</v>
      </c>
      <c r="D48" s="51" t="s">
        <v>79</v>
      </c>
      <c r="E48" s="14"/>
      <c r="F48" s="31" t="str">
        <f t="shared" si="0"/>
        <v>Kém</v>
      </c>
      <c r="G48" s="14"/>
      <c r="H48" s="31" t="str">
        <f t="shared" si="1"/>
        <v>Kém</v>
      </c>
      <c r="I48" s="15"/>
    </row>
    <row r="49" spans="1:9" s="12" customFormat="1" ht="20.100000000000001" customHeight="1" x14ac:dyDescent="0.2">
      <c r="A49" s="14">
        <v>38</v>
      </c>
      <c r="B49" s="28" t="s">
        <v>212</v>
      </c>
      <c r="C49" s="50" t="s">
        <v>213</v>
      </c>
      <c r="D49" s="51" t="s">
        <v>83</v>
      </c>
      <c r="E49" s="14"/>
      <c r="F49" s="31" t="str">
        <f t="shared" si="0"/>
        <v>Kém</v>
      </c>
      <c r="G49" s="14"/>
      <c r="H49" s="31" t="str">
        <f t="shared" si="1"/>
        <v>Kém</v>
      </c>
      <c r="I49" s="30"/>
    </row>
    <row r="50" spans="1:9" s="12" customFormat="1" ht="20.100000000000001" customHeight="1" x14ac:dyDescent="0.2">
      <c r="A50" s="14">
        <v>39</v>
      </c>
      <c r="B50" s="28" t="s">
        <v>214</v>
      </c>
      <c r="C50" s="52" t="s">
        <v>215</v>
      </c>
      <c r="D50" s="53" t="s">
        <v>216</v>
      </c>
      <c r="E50" s="14"/>
      <c r="F50" s="31" t="str">
        <f t="shared" si="0"/>
        <v>Kém</v>
      </c>
      <c r="G50" s="14"/>
      <c r="H50" s="31" t="str">
        <f t="shared" si="1"/>
        <v>Kém</v>
      </c>
      <c r="I50" s="30"/>
    </row>
    <row r="51" spans="1:9" ht="24.95" customHeight="1" x14ac:dyDescent="0.25">
      <c r="A51" s="22"/>
      <c r="B51" s="22"/>
      <c r="C51" s="76" t="s">
        <v>10</v>
      </c>
      <c r="D51" s="76"/>
      <c r="E51" s="76"/>
      <c r="F51" s="76"/>
      <c r="G51" s="76"/>
      <c r="H51" s="76"/>
      <c r="I51" s="76"/>
    </row>
    <row r="52" spans="1:9" ht="24.95" customHeight="1" x14ac:dyDescent="0.25">
      <c r="C52" s="77" t="s">
        <v>11</v>
      </c>
      <c r="D52" s="25"/>
      <c r="E52" s="67" t="s">
        <v>217</v>
      </c>
      <c r="F52" s="68"/>
      <c r="G52" s="67" t="s">
        <v>6</v>
      </c>
      <c r="H52" s="68"/>
      <c r="I52" s="78" t="s">
        <v>7</v>
      </c>
    </row>
    <row r="53" spans="1:9" s="12" customFormat="1" ht="24.95" customHeight="1" x14ac:dyDescent="0.2">
      <c r="C53" s="72"/>
      <c r="D53" s="20"/>
      <c r="E53" s="13" t="s">
        <v>12</v>
      </c>
      <c r="F53" s="16" t="s">
        <v>13</v>
      </c>
      <c r="G53" s="13" t="s">
        <v>12</v>
      </c>
      <c r="H53" s="16" t="s">
        <v>13</v>
      </c>
      <c r="I53" s="74"/>
    </row>
    <row r="54" spans="1:9" ht="24.95" customHeight="1" x14ac:dyDescent="0.25">
      <c r="C54" s="23" t="s">
        <v>14</v>
      </c>
      <c r="D54" s="40"/>
      <c r="E54" s="32">
        <f>COUNTIF(F12:F50,"XS")</f>
        <v>0</v>
      </c>
      <c r="F54" s="36">
        <f>E54*100/A50</f>
        <v>0</v>
      </c>
      <c r="G54" s="32">
        <f>COUNTIF(H12:H50,"XS")</f>
        <v>0</v>
      </c>
      <c r="H54" s="36">
        <f>G54*100/A50</f>
        <v>0</v>
      </c>
      <c r="I54" s="17"/>
    </row>
    <row r="55" spans="1:9" ht="24.95" customHeight="1" x14ac:dyDescent="0.25">
      <c r="C55" s="23" t="s">
        <v>15</v>
      </c>
      <c r="D55" s="40"/>
      <c r="E55" s="32">
        <f>COUNTIF(F12:F50,"Tốt")</f>
        <v>0</v>
      </c>
      <c r="F55" s="37">
        <f>E55*100/A50</f>
        <v>0</v>
      </c>
      <c r="G55" s="32">
        <f>COUNTIF(H12:H50,"Tốt")</f>
        <v>0</v>
      </c>
      <c r="H55" s="37">
        <f>G55*100/A50</f>
        <v>0</v>
      </c>
      <c r="I55" s="17"/>
    </row>
    <row r="56" spans="1:9" ht="24.95" customHeight="1" x14ac:dyDescent="0.25">
      <c r="C56" s="23" t="s">
        <v>16</v>
      </c>
      <c r="D56" s="40"/>
      <c r="E56" s="32">
        <f>COUNTIF(F12:F50,"Khá")</f>
        <v>0</v>
      </c>
      <c r="F56" s="37">
        <f>E56*100/A50</f>
        <v>0</v>
      </c>
      <c r="G56" s="32">
        <f>COUNTIF(H12:H50,"Khá")</f>
        <v>0</v>
      </c>
      <c r="H56" s="37">
        <f>G56*100/A50</f>
        <v>0</v>
      </c>
      <c r="I56" s="17"/>
    </row>
    <row r="57" spans="1:9" ht="24.95" customHeight="1" x14ac:dyDescent="0.25">
      <c r="C57" s="23" t="s">
        <v>17</v>
      </c>
      <c r="D57" s="40"/>
      <c r="E57" s="32">
        <f>COUNTIF(F12:F50,"TB")</f>
        <v>0</v>
      </c>
      <c r="F57" s="37">
        <f>E57*100/A50</f>
        <v>0</v>
      </c>
      <c r="G57" s="32">
        <f>COUNTIF(H12:H50,"TB")</f>
        <v>0</v>
      </c>
      <c r="H57" s="37">
        <f>G57*100/A50</f>
        <v>0</v>
      </c>
      <c r="I57" s="17"/>
    </row>
    <row r="58" spans="1:9" ht="24.95" customHeight="1" x14ac:dyDescent="0.25">
      <c r="C58" s="23" t="s">
        <v>18</v>
      </c>
      <c r="D58" s="40"/>
      <c r="E58" s="32">
        <f>COUNTIF(F12:F50,"Yếu")</f>
        <v>0</v>
      </c>
      <c r="F58" s="36">
        <f>E58*100/A50</f>
        <v>0</v>
      </c>
      <c r="G58" s="32">
        <f>COUNTIF(H12:H50,"Yếu")</f>
        <v>0</v>
      </c>
      <c r="H58" s="36">
        <f>G58*100/A50</f>
        <v>0</v>
      </c>
      <c r="I58" s="17"/>
    </row>
    <row r="59" spans="1:9" ht="24.95" customHeight="1" thickBot="1" x14ac:dyDescent="0.3">
      <c r="C59" s="24" t="s">
        <v>84</v>
      </c>
      <c r="D59" s="41"/>
      <c r="E59" s="34">
        <f>COUNTIF(F12:F50,"Không XL")</f>
        <v>0</v>
      </c>
      <c r="F59" s="38">
        <f>E59*100/A50</f>
        <v>0</v>
      </c>
      <c r="G59" s="34">
        <f>COUNTIF(H12:H50,"Không XL")</f>
        <v>0</v>
      </c>
      <c r="H59" s="38">
        <f>G59*100/A50</f>
        <v>0</v>
      </c>
      <c r="I59" s="18"/>
    </row>
    <row r="60" spans="1:9" ht="15" customHeight="1" x14ac:dyDescent="0.25">
      <c r="C60" s="19"/>
      <c r="D60" s="19"/>
    </row>
    <row r="61" spans="1:9" ht="18" customHeight="1" x14ac:dyDescent="0.25">
      <c r="E61" s="70" t="s">
        <v>21</v>
      </c>
      <c r="F61" s="70"/>
      <c r="G61" s="70"/>
      <c r="H61" s="70"/>
      <c r="I61" s="70"/>
    </row>
    <row r="62" spans="1:9" ht="18" customHeight="1" x14ac:dyDescent="0.25">
      <c r="A62" s="54" t="s">
        <v>6</v>
      </c>
      <c r="B62" s="54"/>
      <c r="C62" s="54"/>
      <c r="D62" s="54" t="s">
        <v>85</v>
      </c>
      <c r="E62" s="54"/>
      <c r="F62" s="54"/>
      <c r="G62" s="54"/>
      <c r="H62" s="54" t="s">
        <v>19</v>
      </c>
      <c r="I62" s="54"/>
    </row>
    <row r="63" spans="1:9" ht="18" customHeight="1" x14ac:dyDescent="0.25"/>
    <row r="64" spans="1:9" ht="18" customHeight="1" x14ac:dyDescent="0.25"/>
    <row r="65" spans="1:1" ht="18" customHeight="1" x14ac:dyDescent="0.25"/>
    <row r="66" spans="1:1" ht="18" customHeight="1" x14ac:dyDescent="0.25"/>
    <row r="67" spans="1:1" ht="18" customHeight="1" x14ac:dyDescent="0.25"/>
    <row r="68" spans="1:1" ht="18" customHeight="1" x14ac:dyDescent="0.25"/>
    <row r="69" spans="1:1" ht="18" customHeight="1" x14ac:dyDescent="0.25"/>
    <row r="70" spans="1:1" ht="18" customHeight="1" x14ac:dyDescent="0.25"/>
    <row r="71" spans="1:1" ht="18" customHeight="1" x14ac:dyDescent="0.25"/>
    <row r="72" spans="1:1" ht="18" customHeight="1" x14ac:dyDescent="0.25">
      <c r="A72" s="1">
        <v>1</v>
      </c>
    </row>
    <row r="73" spans="1:1" ht="18" customHeight="1" x14ac:dyDescent="0.25"/>
    <row r="74" spans="1:1" ht="18" customHeight="1" x14ac:dyDescent="0.25"/>
    <row r="75" spans="1:1" ht="18" customHeight="1" x14ac:dyDescent="0.25"/>
    <row r="76" spans="1:1" ht="18" customHeight="1" x14ac:dyDescent="0.25"/>
    <row r="77" spans="1:1" ht="18" customHeight="1" x14ac:dyDescent="0.25"/>
    <row r="78" spans="1:1" ht="18" customHeight="1" x14ac:dyDescent="0.25"/>
    <row r="79" spans="1:1" ht="18" customHeight="1" x14ac:dyDescent="0.25"/>
    <row r="80" spans="1:1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  <row r="87" ht="18" customHeight="1" x14ac:dyDescent="0.25"/>
    <row r="88" ht="18" customHeight="1" x14ac:dyDescent="0.25"/>
    <row r="89" ht="18" customHeight="1" x14ac:dyDescent="0.25"/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E61:I61"/>
    <mergeCell ref="A62:C62"/>
    <mergeCell ref="D62:G62"/>
    <mergeCell ref="H62:I62"/>
    <mergeCell ref="C51:I51"/>
    <mergeCell ref="C52:C53"/>
    <mergeCell ref="E52:F52"/>
    <mergeCell ref="G52:H52"/>
    <mergeCell ref="I52:I53"/>
  </mergeCells>
  <conditionalFormatting sqref="F36:F50 H36:H50">
    <cfRule type="cellIs" dxfId="5" priority="15" stopIfTrue="1" operator="equal">
      <formula>"SVG"</formula>
    </cfRule>
    <cfRule type="cellIs" dxfId="4" priority="16" stopIfTrue="1" operator="equal">
      <formula>"SVXS"</formula>
    </cfRule>
  </conditionalFormatting>
  <conditionalFormatting sqref="F15:F35 H15:H35">
    <cfRule type="cellIs" dxfId="3" priority="13" stopIfTrue="1" operator="equal">
      <formula>"SVG"</formula>
    </cfRule>
    <cfRule type="cellIs" dxfId="2" priority="14" stopIfTrue="1" operator="equal">
      <formula>"SVXS"</formula>
    </cfRule>
  </conditionalFormatting>
  <conditionalFormatting sqref="F12:F14 H12:H14">
    <cfRule type="cellIs" dxfId="1" priority="11" stopIfTrue="1" operator="equal">
      <formula>"SVG"</formula>
    </cfRule>
    <cfRule type="cellIs" dxfId="0" priority="12" stopIfTrue="1" operator="equal">
      <formula>"SVXS"</formula>
    </cfRule>
  </conditionalFormatting>
  <pageMargins left="0.5" right="0.25" top="0.3" bottom="0.5" header="0" footer="0.25"/>
  <pageSetup paperSize="9" scale="95" orientation="portrait" verticalDpi="0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18T5-ĐCN1</vt:lpstr>
      <vt:lpstr>18T6-ĐCN1</vt:lpstr>
      <vt:lpstr>18T7-ĐCN1</vt:lpstr>
      <vt:lpstr>'18T5-ĐCN1'!Print_Titles</vt:lpstr>
      <vt:lpstr>'18T6-ĐCN1'!Print_Titles</vt:lpstr>
      <vt:lpstr>'18T7-ĐCN1'!Print_Titles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QLHSSV</cp:lastModifiedBy>
  <cp:lastPrinted>2018-12-19T03:24:38Z</cp:lastPrinted>
  <dcterms:created xsi:type="dcterms:W3CDTF">2014-11-24T02:19:52Z</dcterms:created>
  <dcterms:modified xsi:type="dcterms:W3CDTF">2019-07-24T00:36:50Z</dcterms:modified>
</cp:coreProperties>
</file>